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673\Downloads\"/>
    </mc:Choice>
  </mc:AlternateContent>
  <bookViews>
    <workbookView xWindow="0" yWindow="0" windowWidth="20385" windowHeight="8370" tabRatio="500" firstSheet="1" activeTab="1"/>
  </bookViews>
  <sheets>
    <sheet name="PRECIFICAÇÃO" sheetId="1" r:id="rId1"/>
    <sheet name="Precificação de produtos" sheetId="3" r:id="rId2"/>
    <sheet name="Planilha1" sheetId="5" r:id="rId3"/>
  </sheets>
  <calcPr calcId="162913"/>
</workbook>
</file>

<file path=xl/calcChain.xml><?xml version="1.0" encoding="utf-8"?>
<calcChain xmlns="http://schemas.openxmlformats.org/spreadsheetml/2006/main">
  <c r="F30" i="3" l="1"/>
  <c r="I69" i="3" l="1"/>
  <c r="H69" i="3"/>
  <c r="H66" i="3"/>
  <c r="I65" i="3"/>
  <c r="H65" i="3"/>
  <c r="H64" i="3"/>
  <c r="H63" i="3"/>
  <c r="Q26" i="3" l="1"/>
  <c r="N22" i="3" l="1"/>
  <c r="J21" i="3" l="1"/>
  <c r="J22" i="3" s="1"/>
  <c r="N28" i="3" s="1"/>
  <c r="F21" i="3"/>
  <c r="E24" i="1"/>
  <c r="E23" i="1"/>
  <c r="B23" i="1"/>
  <c r="E22" i="1"/>
  <c r="F17" i="1"/>
  <c r="E17" i="1"/>
  <c r="E18" i="1" s="1"/>
  <c r="E8" i="1"/>
  <c r="K7" i="1"/>
  <c r="J6" i="1"/>
  <c r="J7" i="1" s="1"/>
  <c r="J9" i="1" s="1"/>
  <c r="G11" i="1" s="1"/>
  <c r="J5" i="1"/>
  <c r="J4" i="1"/>
  <c r="J3" i="1"/>
  <c r="J40" i="3" l="1"/>
  <c r="J27" i="3"/>
  <c r="K38" i="3" s="1"/>
  <c r="L38" i="3" s="1"/>
  <c r="K40" i="3" s="1"/>
  <c r="E25" i="1"/>
  <c r="E26" i="1" s="1"/>
  <c r="F18" i="1"/>
  <c r="J11" i="1"/>
  <c r="K11" i="1" s="1"/>
  <c r="J12" i="1" s="1"/>
  <c r="L40" i="3" l="1"/>
  <c r="B25" i="3" s="1"/>
  <c r="B26" i="3" s="1"/>
  <c r="B27" i="3" s="1"/>
</calcChain>
</file>

<file path=xl/comments1.xml><?xml version="1.0" encoding="utf-8"?>
<comments xmlns="http://schemas.openxmlformats.org/spreadsheetml/2006/main">
  <authors>
    <author/>
  </authors>
  <commentList>
    <comment ref="F13" authorId="0" shapeId="0">
      <text>
        <r>
          <rPr>
            <sz val="11"/>
            <color rgb="FF000000"/>
            <rFont val="Calibri"/>
            <family val="2"/>
          </rPr>
          <t xml:space="preserve">Despesas variveis +custo mercadoria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>======</t>
        </r>
      </text>
    </comment>
  </commentList>
</comments>
</file>

<file path=xl/sharedStrings.xml><?xml version="1.0" encoding="utf-8"?>
<sst xmlns="http://schemas.openxmlformats.org/spreadsheetml/2006/main" count="95" uniqueCount="88">
  <si>
    <t>MÉDIA FATURAMENTO</t>
  </si>
  <si>
    <t>Formação do Preço de Venda</t>
  </si>
  <si>
    <t xml:space="preserve">Percentual </t>
  </si>
  <si>
    <t xml:space="preserve">Custos Fixos </t>
  </si>
  <si>
    <t xml:space="preserve">%Gasto Fixo </t>
  </si>
  <si>
    <t>Linha Basic : 10%</t>
  </si>
  <si>
    <t>SALÁRIOS FUNCIONÁRIO</t>
  </si>
  <si>
    <t xml:space="preserve">Custos Variaveis </t>
  </si>
  <si>
    <t xml:space="preserve">%Gasto Varivél </t>
  </si>
  <si>
    <t>Linha medium : 15%</t>
  </si>
  <si>
    <t>SALÁRIO PRÓ- LABORE</t>
  </si>
  <si>
    <t xml:space="preserve">Cartão de crédito </t>
  </si>
  <si>
    <t>Margem de lucro</t>
  </si>
  <si>
    <t>Linha premium : 20 %</t>
  </si>
  <si>
    <t>PROTEÇÃO PERDA E ROUBO</t>
  </si>
  <si>
    <t xml:space="preserve">Embalagens </t>
  </si>
  <si>
    <t>TOTAL</t>
  </si>
  <si>
    <t>Linha diamante : 25 %</t>
  </si>
  <si>
    <t>LOJA INTEGRADA</t>
  </si>
  <si>
    <t>Frete</t>
  </si>
  <si>
    <t>Fator de aplicação</t>
  </si>
  <si>
    <t>ANÚNCIO E INFLUENCER</t>
  </si>
  <si>
    <t>Total</t>
  </si>
  <si>
    <t>Custo da Mercadoria</t>
  </si>
  <si>
    <t>INTERNET</t>
  </si>
  <si>
    <t xml:space="preserve">PV FINAL </t>
  </si>
  <si>
    <t>TELEFONE</t>
  </si>
  <si>
    <t>GUIA MEI</t>
  </si>
  <si>
    <t>Margem de Lucro</t>
  </si>
  <si>
    <t xml:space="preserve">MARKUP </t>
  </si>
  <si>
    <t>MC</t>
  </si>
  <si>
    <t xml:space="preserve">ALUGUEL LOJA </t>
  </si>
  <si>
    <t>Ponto de equilíbrio</t>
  </si>
  <si>
    <t>MÉDIA TRIMESTRE-  Faturamento</t>
  </si>
  <si>
    <t>Valor</t>
  </si>
  <si>
    <t xml:space="preserve">Média custo </t>
  </si>
  <si>
    <t xml:space="preserve">JULHO </t>
  </si>
  <si>
    <t xml:space="preserve">AGOSTO </t>
  </si>
  <si>
    <t xml:space="preserve">SETEMBRO </t>
  </si>
  <si>
    <t>Média</t>
  </si>
  <si>
    <t>Margem Lucro B</t>
  </si>
  <si>
    <t xml:space="preserve">CENTRAL DE CUSTOS </t>
  </si>
  <si>
    <t xml:space="preserve">VALOR </t>
  </si>
  <si>
    <t>DESPESA FIXA</t>
  </si>
  <si>
    <t>DESPESA VARIÁVEL</t>
  </si>
  <si>
    <t>TOTAL DESPESAS</t>
  </si>
  <si>
    <t>RESULTADO PERIODO</t>
  </si>
  <si>
    <t>MARGEM LUCRO LÍQUIDO</t>
  </si>
  <si>
    <t>Alternativas</t>
  </si>
  <si>
    <t>comprar de outros fornecedores</t>
  </si>
  <si>
    <t>reduzir sua estrutura de gastos fixos</t>
  </si>
  <si>
    <t xml:space="preserve"> renegociar tarifas bancárias</t>
  </si>
  <si>
    <t>renegociar o percentual de comissão para a equipe de vendas (colocar uma comissão menor e pagar um bônus maior caso batam a meta do mês)</t>
  </si>
  <si>
    <t>reduzir o valor do seu prolabore</t>
  </si>
  <si>
    <t>reduzir as margens de lucro esperadas</t>
  </si>
  <si>
    <t>Custos Variáveis</t>
  </si>
  <si>
    <t>Custos Fixos</t>
  </si>
  <si>
    <t>Precificação</t>
  </si>
  <si>
    <t>Lucro</t>
  </si>
  <si>
    <t>Preço total</t>
  </si>
  <si>
    <t>Produto</t>
  </si>
  <si>
    <t>Saída Diária</t>
  </si>
  <si>
    <t>Preço atual</t>
  </si>
  <si>
    <t>Custo Unitário Fixo</t>
  </si>
  <si>
    <t>Faturamento</t>
  </si>
  <si>
    <t>Percentual GF</t>
  </si>
  <si>
    <t>Custos fixo uni</t>
  </si>
  <si>
    <t>Imposto</t>
  </si>
  <si>
    <t xml:space="preserve">Comissão </t>
  </si>
  <si>
    <t>ADM cartão</t>
  </si>
  <si>
    <t>Desp V Total</t>
  </si>
  <si>
    <t>Desp Variavel</t>
  </si>
  <si>
    <t>MarkUp</t>
  </si>
  <si>
    <t>100-(%Despesa Fixa+%Desp Variavel+% margem Lucro)</t>
  </si>
  <si>
    <t>Preço final</t>
  </si>
  <si>
    <t>Custo</t>
  </si>
  <si>
    <t>Marktup</t>
  </si>
  <si>
    <t>Faturameno</t>
  </si>
  <si>
    <t>Custo fixo</t>
  </si>
  <si>
    <t>Custo Variavel</t>
  </si>
  <si>
    <t>Margem</t>
  </si>
  <si>
    <t>Equilíbrio uni</t>
  </si>
  <si>
    <t>Equilíbrio $</t>
  </si>
  <si>
    <t>Quantidade de itens venda</t>
  </si>
  <si>
    <t>Custos do Produto</t>
  </si>
  <si>
    <t xml:space="preserve">Despesa variável </t>
  </si>
  <si>
    <t>Biquini</t>
  </si>
  <si>
    <t>30+11+37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</si>
</sst>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R$&quot;\ * #,##0.00_-;\-&quot;R$&quot;\ * #,##0.00_-;_-&quot;R$&quot;\ * &quot;-&quot;??_-;_-@_-"/>
    <numFmt numFmtId="164" formatCode="_-&quot;R$ &quot;* #,##0.00_-;&quot;-R$ &quot;* #,##0.00_-;_-&quot;R$ &quot;* \-??_-;_-@"/>
    <numFmt numFmtId="165" formatCode="&quot;$&quot;#,##0.00"/>
    <numFmt numFmtId="166" formatCode="[$R$-416]#,##0.00_);[Red]\([$R$-416]#,##0.00\)"/>
    <numFmt numFmtId="167" formatCode="[$R$ -416]#,##0.00"/>
    <numFmt numFmtId="168" formatCode="[$R$]#,##0.00"/>
    <numFmt numFmtId="169" formatCode="_-[$R$-416]\ * #,##0.00_-;\-[$R$-416]\ * #,##0.00_-;_-[$R$-416]\ * \-??_-;_-@"/>
    <numFmt numFmtId="170" formatCode="0.0%"/>
    <numFmt numFmtId="171" formatCode="0.000000"/>
    <numFmt numFmtId="172" formatCode="[$R$-416]\ #,##0.00;[Red][$R$-416]\ #,##0.00"/>
  </numFmts>
  <fonts count="9" x14ac:knownFonts="1">
    <font>
      <sz val="11"/>
      <color rgb="FF000000"/>
      <name val="Calibri"/>
      <charset val="1"/>
    </font>
    <font>
      <b/>
      <sz val="11"/>
      <color rgb="FFFFFFFF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11111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AD47"/>
        <bgColor rgb="FF339966"/>
      </patternFill>
    </fill>
    <fill>
      <patternFill patternType="solid">
        <fgColor rgb="FF000000"/>
        <bgColor rgb="FF111111"/>
      </patternFill>
    </fill>
    <fill>
      <patternFill patternType="solid">
        <fgColor rgb="FFFFFFFF"/>
        <bgColor rgb="FFFAFAFA"/>
      </patternFill>
    </fill>
    <fill>
      <patternFill patternType="solid">
        <fgColor rgb="FFFAFAFA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AFAFA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3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4" xfId="0" applyBorder="1">
      <alignment vertical="top"/>
    </xf>
    <xf numFmtId="166" fontId="0" fillId="0" borderId="4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0" borderId="0" xfId="0" applyAlignment="1">
      <alignment vertical="top"/>
    </xf>
    <xf numFmtId="0" fontId="1" fillId="4" borderId="1" xfId="0" applyFont="1" applyFill="1" applyBorder="1" applyAlignment="1">
      <alignment horizontal="center" vertical="top"/>
    </xf>
    <xf numFmtId="164" fontId="1" fillId="5" borderId="1" xfId="0" applyNumberFormat="1" applyFont="1" applyFill="1" applyBorder="1" applyAlignment="1">
      <alignment horizontal="center" vertical="top"/>
    </xf>
    <xf numFmtId="0" fontId="0" fillId="0" borderId="1" xfId="0" applyFont="1" applyBorder="1">
      <alignment vertical="top"/>
    </xf>
    <xf numFmtId="0" fontId="0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169" fontId="0" fillId="0" borderId="1" xfId="0" applyNumberFormat="1" applyFont="1" applyBorder="1" applyAlignment="1">
      <alignment horizontal="center" vertical="top"/>
    </xf>
    <xf numFmtId="0" fontId="0" fillId="6" borderId="5" xfId="0" applyFont="1" applyFill="1" applyBorder="1" applyAlignment="1">
      <alignment horizontal="center" vertical="top"/>
    </xf>
    <xf numFmtId="168" fontId="3" fillId="0" borderId="0" xfId="0" applyNumberFormat="1" applyFont="1" applyAlignment="1">
      <alignment horizontal="center" vertical="top"/>
    </xf>
    <xf numFmtId="168" fontId="3" fillId="0" borderId="1" xfId="0" applyNumberFormat="1" applyFont="1" applyBorder="1" applyAlignment="1">
      <alignment horizontal="center" vertical="top"/>
    </xf>
    <xf numFmtId="170" fontId="0" fillId="0" borderId="1" xfId="0" applyNumberFormat="1" applyFont="1" applyBorder="1" applyAlignment="1">
      <alignment vertical="top"/>
    </xf>
    <xf numFmtId="164" fontId="0" fillId="0" borderId="1" xfId="0" applyNumberFormat="1" applyFont="1" applyBorder="1">
      <alignment vertical="top"/>
    </xf>
    <xf numFmtId="0" fontId="0" fillId="7" borderId="5" xfId="0" applyFont="1" applyFill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170" fontId="0" fillId="0" borderId="1" xfId="0" applyNumberFormat="1" applyFont="1" applyBorder="1">
      <alignment vertical="top"/>
    </xf>
    <xf numFmtId="9" fontId="0" fillId="0" borderId="1" xfId="0" applyNumberFormat="1" applyFont="1" applyBorder="1" applyAlignment="1">
      <alignment vertical="top"/>
    </xf>
    <xf numFmtId="171" fontId="0" fillId="6" borderId="1" xfId="0" applyNumberFormat="1" applyFont="1" applyFill="1" applyBorder="1" applyAlignment="1">
      <alignment horizontal="center" vertical="top"/>
    </xf>
    <xf numFmtId="171" fontId="0" fillId="6" borderId="1" xfId="0" applyNumberFormat="1" applyFont="1" applyFill="1" applyBorder="1">
      <alignment vertical="top"/>
    </xf>
    <xf numFmtId="0" fontId="1" fillId="6" borderId="1" xfId="0" applyFont="1" applyFill="1" applyBorder="1" applyAlignment="1">
      <alignment horizontal="center" vertical="top"/>
    </xf>
    <xf numFmtId="167" fontId="0" fillId="6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Border="1" applyAlignment="1">
      <alignment vertical="top"/>
    </xf>
    <xf numFmtId="167" fontId="0" fillId="6" borderId="5" xfId="0" applyNumberFormat="1" applyFont="1" applyFill="1" applyBorder="1" applyAlignment="1">
      <alignment horizontal="right" vertical="top"/>
    </xf>
    <xf numFmtId="0" fontId="0" fillId="6" borderId="1" xfId="0" applyFont="1" applyFill="1" applyBorder="1">
      <alignment vertical="top"/>
    </xf>
    <xf numFmtId="164" fontId="0" fillId="6" borderId="1" xfId="0" applyNumberFormat="1" applyFont="1" applyFill="1" applyBorder="1">
      <alignment vertical="top"/>
    </xf>
    <xf numFmtId="9" fontId="0" fillId="0" borderId="1" xfId="0" applyNumberFormat="1" applyFont="1" applyBorder="1">
      <alignment vertical="top"/>
    </xf>
    <xf numFmtId="165" fontId="0" fillId="0" borderId="1" xfId="0" applyNumberFormat="1" applyFont="1" applyBorder="1" applyAlignment="1">
      <alignment horizontal="center" vertical="top"/>
    </xf>
    <xf numFmtId="0" fontId="1" fillId="4" borderId="1" xfId="0" applyFont="1" applyFill="1" applyBorder="1">
      <alignment vertical="top"/>
    </xf>
    <xf numFmtId="0" fontId="0" fillId="8" borderId="1" xfId="0" applyFont="1" applyFill="1" applyBorder="1">
      <alignment vertical="top"/>
    </xf>
    <xf numFmtId="169" fontId="0" fillId="8" borderId="1" xfId="0" applyNumberFormat="1" applyFont="1" applyFill="1" applyBorder="1" applyAlignment="1">
      <alignment horizontal="center" vertical="top"/>
    </xf>
    <xf numFmtId="169" fontId="0" fillId="6" borderId="1" xfId="0" applyNumberFormat="1" applyFont="1" applyFill="1" applyBorder="1" applyAlignment="1">
      <alignment horizontal="center" vertical="top"/>
    </xf>
    <xf numFmtId="9" fontId="0" fillId="6" borderId="1" xfId="0" applyNumberFormat="1" applyFont="1" applyFill="1" applyBorder="1">
      <alignment vertical="top"/>
    </xf>
    <xf numFmtId="0" fontId="4" fillId="9" borderId="1" xfId="0" applyFont="1" applyFill="1" applyBorder="1" applyAlignment="1">
      <alignment horizontal="center" vertical="top"/>
    </xf>
    <xf numFmtId="0" fontId="0" fillId="10" borderId="1" xfId="0" applyFont="1" applyFill="1" applyBorder="1">
      <alignment vertical="top"/>
    </xf>
    <xf numFmtId="9" fontId="0" fillId="10" borderId="1" xfId="0" applyNumberFormat="1" applyFont="1" applyFill="1" applyBorder="1">
      <alignment vertical="top"/>
    </xf>
    <xf numFmtId="170" fontId="0" fillId="10" borderId="1" xfId="0" applyNumberFormat="1" applyFont="1" applyFill="1" applyBorder="1">
      <alignment vertical="top"/>
    </xf>
    <xf numFmtId="9" fontId="0" fillId="10" borderId="1" xfId="0" applyNumberFormat="1" applyFont="1" applyFill="1" applyBorder="1" applyAlignment="1">
      <alignment vertical="top"/>
    </xf>
    <xf numFmtId="0" fontId="0" fillId="10" borderId="1" xfId="0" applyFont="1" applyFill="1" applyBorder="1" applyAlignment="1">
      <alignment vertical="top"/>
    </xf>
    <xf numFmtId="10" fontId="0" fillId="10" borderId="1" xfId="0" applyNumberFormat="1" applyFont="1" applyFill="1" applyBorder="1">
      <alignment vertical="top"/>
    </xf>
    <xf numFmtId="164" fontId="0" fillId="10" borderId="1" xfId="0" applyNumberFormat="1" applyFont="1" applyFill="1" applyBorder="1" applyAlignment="1">
      <alignment vertical="top"/>
    </xf>
    <xf numFmtId="0" fontId="0" fillId="9" borderId="1" xfId="0" applyFont="1" applyFill="1" applyBorder="1" applyAlignment="1">
      <alignment vertical="top"/>
    </xf>
    <xf numFmtId="164" fontId="0" fillId="9" borderId="1" xfId="0" applyNumberFormat="1" applyFont="1" applyFill="1" applyBorder="1">
      <alignment vertical="top"/>
    </xf>
    <xf numFmtId="0" fontId="1" fillId="4" borderId="1" xfId="0" applyFont="1" applyFill="1" applyBorder="1" applyAlignment="1">
      <alignment vertical="top"/>
    </xf>
    <xf numFmtId="169" fontId="0" fillId="6" borderId="1" xfId="0" applyNumberFormat="1" applyFont="1" applyFill="1" applyBorder="1">
      <alignment vertical="top"/>
    </xf>
    <xf numFmtId="0" fontId="0" fillId="6" borderId="1" xfId="0" applyFont="1" applyFill="1" applyBorder="1" applyAlignment="1">
      <alignment vertical="top"/>
    </xf>
    <xf numFmtId="165" fontId="4" fillId="6" borderId="1" xfId="0" applyNumberFormat="1" applyFont="1" applyFill="1" applyBorder="1" applyAlignment="1">
      <alignment horizontal="center" vertical="top"/>
    </xf>
    <xf numFmtId="165" fontId="0" fillId="6" borderId="1" xfId="0" applyNumberFormat="1" applyFont="1" applyFill="1" applyBorder="1">
      <alignment vertical="top"/>
    </xf>
    <xf numFmtId="0" fontId="0" fillId="4" borderId="1" xfId="0" applyFont="1" applyFill="1" applyBorder="1">
      <alignment vertical="top"/>
    </xf>
    <xf numFmtId="0" fontId="5" fillId="4" borderId="1" xfId="0" applyFont="1" applyFill="1" applyBorder="1">
      <alignment vertical="top"/>
    </xf>
    <xf numFmtId="0" fontId="5" fillId="4" borderId="1" xfId="0" applyFont="1" applyFill="1" applyBorder="1" applyAlignment="1">
      <alignment vertical="top" wrapText="1"/>
    </xf>
    <xf numFmtId="0" fontId="0" fillId="0" borderId="0" xfId="0" applyFont="1" applyAlignment="1">
      <alignment horizontal="center" vertical="top"/>
    </xf>
    <xf numFmtId="0" fontId="0" fillId="2" borderId="1" xfId="0" applyFill="1" applyBorder="1">
      <alignment vertical="top"/>
    </xf>
    <xf numFmtId="172" fontId="0" fillId="0" borderId="1" xfId="0" applyNumberFormat="1" applyBorder="1">
      <alignment vertical="top"/>
    </xf>
    <xf numFmtId="172" fontId="0" fillId="0" borderId="0" xfId="0" applyNumberFormat="1">
      <alignment vertical="top"/>
    </xf>
    <xf numFmtId="0" fontId="6" fillId="0" borderId="0" xfId="0" applyFont="1">
      <alignment vertical="top"/>
    </xf>
    <xf numFmtId="9" fontId="0" fillId="0" borderId="0" xfId="0" applyNumberFormat="1">
      <alignment vertical="top"/>
    </xf>
    <xf numFmtId="0" fontId="0" fillId="0" borderId="0" xfId="0" applyNumberFormat="1">
      <alignment vertical="top"/>
    </xf>
    <xf numFmtId="0" fontId="6" fillId="0" borderId="1" xfId="0" applyFont="1" applyBorder="1">
      <alignment vertical="top"/>
    </xf>
    <xf numFmtId="9" fontId="0" fillId="0" borderId="1" xfId="2" applyFont="1" applyBorder="1" applyAlignment="1">
      <alignment vertical="top"/>
    </xf>
    <xf numFmtId="166" fontId="0" fillId="0" borderId="1" xfId="1" applyNumberFormat="1" applyFont="1" applyBorder="1" applyAlignment="1">
      <alignment vertical="top"/>
    </xf>
    <xf numFmtId="44" fontId="0" fillId="0" borderId="1" xfId="1" applyFont="1" applyBorder="1" applyAlignment="1">
      <alignment vertical="top"/>
    </xf>
    <xf numFmtId="0" fontId="8" fillId="12" borderId="0" xfId="0" applyFont="1" applyFill="1">
      <alignment vertical="top"/>
    </xf>
    <xf numFmtId="44" fontId="0" fillId="13" borderId="1" xfId="1" applyFont="1" applyFill="1" applyBorder="1" applyAlignment="1">
      <alignment vertical="top"/>
    </xf>
    <xf numFmtId="0" fontId="0" fillId="13" borderId="1" xfId="0" applyFill="1" applyBorder="1">
      <alignment vertical="top"/>
    </xf>
    <xf numFmtId="166" fontId="0" fillId="13" borderId="1" xfId="1" applyNumberFormat="1" applyFont="1" applyFill="1" applyBorder="1" applyAlignment="1">
      <alignment vertical="top"/>
    </xf>
    <xf numFmtId="44" fontId="0" fillId="0" borderId="0" xfId="1" applyFont="1" applyAlignment="1">
      <alignment vertical="top"/>
    </xf>
    <xf numFmtId="9" fontId="0" fillId="0" borderId="0" xfId="2" applyFont="1" applyAlignment="1">
      <alignment vertical="top"/>
    </xf>
    <xf numFmtId="44" fontId="0" fillId="0" borderId="0" xfId="0" applyNumberFormat="1">
      <alignment vertical="top"/>
    </xf>
    <xf numFmtId="44" fontId="0" fillId="0" borderId="1" xfId="0" applyNumberFormat="1" applyBorder="1">
      <alignment vertical="top"/>
    </xf>
    <xf numFmtId="1" fontId="0" fillId="0" borderId="1" xfId="0" applyNumberFormat="1" applyBorder="1">
      <alignment vertical="top"/>
    </xf>
    <xf numFmtId="0" fontId="0" fillId="14" borderId="1" xfId="0" applyFill="1" applyBorder="1">
      <alignment vertical="top"/>
    </xf>
    <xf numFmtId="0" fontId="4" fillId="15" borderId="0" xfId="0" applyFont="1" applyFill="1">
      <alignment vertical="top"/>
    </xf>
    <xf numFmtId="0" fontId="0" fillId="15" borderId="1" xfId="0" applyFill="1" applyBorder="1">
      <alignment vertical="top"/>
    </xf>
    <xf numFmtId="9" fontId="6" fillId="0" borderId="0" xfId="0" applyNumberFormat="1" applyFont="1">
      <alignment vertical="top"/>
    </xf>
    <xf numFmtId="172" fontId="6" fillId="0" borderId="0" xfId="0" applyNumberFormat="1" applyFont="1">
      <alignment vertical="top"/>
    </xf>
    <xf numFmtId="9" fontId="0" fillId="15" borderId="0" xfId="0" applyNumberFormat="1" applyFill="1">
      <alignment vertical="top"/>
    </xf>
    <xf numFmtId="9" fontId="0" fillId="17" borderId="1" xfId="2" applyFont="1" applyFill="1" applyBorder="1" applyAlignment="1">
      <alignment vertical="top"/>
    </xf>
    <xf numFmtId="9" fontId="0" fillId="17" borderId="1" xfId="0" applyNumberFormat="1" applyFill="1" applyBorder="1">
      <alignment vertical="top"/>
    </xf>
    <xf numFmtId="0" fontId="4" fillId="15" borderId="0" xfId="0" applyFont="1" applyFill="1" applyAlignment="1">
      <alignment horizontal="center" vertical="top"/>
    </xf>
    <xf numFmtId="0" fontId="6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11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6" fillId="16" borderId="2" xfId="0" applyFont="1" applyFill="1" applyBorder="1" applyAlignment="1">
      <alignment horizontal="center" vertical="top"/>
    </xf>
    <xf numFmtId="0" fontId="0" fillId="16" borderId="3" xfId="0" applyFill="1" applyBorder="1" applyAlignment="1">
      <alignment horizontal="center" vertical="top"/>
    </xf>
    <xf numFmtId="0" fontId="4" fillId="15" borderId="6" xfId="0" applyFont="1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0"/>
  <sheetViews>
    <sheetView workbookViewId="0">
      <selection activeCell="B12" sqref="B4:B12"/>
    </sheetView>
  </sheetViews>
  <sheetFormatPr defaultColWidth="14.42578125" defaultRowHeight="15" x14ac:dyDescent="0.25"/>
  <cols>
    <col min="1" max="1" width="35.7109375" customWidth="1"/>
    <col min="2" max="2" width="13.28515625" customWidth="1"/>
    <col min="3" max="3" width="12.140625" customWidth="1"/>
    <col min="4" max="4" width="30.140625" customWidth="1"/>
    <col min="5" max="5" width="13.140625" customWidth="1"/>
    <col min="6" max="8" width="12.140625" customWidth="1"/>
    <col min="9" max="9" width="26.42578125" customWidth="1"/>
    <col min="10" max="10" width="19.28515625" customWidth="1"/>
    <col min="11" max="11" width="11" customWidth="1"/>
    <col min="12" max="12" width="9.140625" customWidth="1"/>
    <col min="13" max="13" width="38.28515625" customWidth="1"/>
    <col min="14" max="18" width="9.140625" customWidth="1"/>
    <col min="19" max="28" width="8.7109375" customWidth="1"/>
  </cols>
  <sheetData>
    <row r="1" spans="1:28" x14ac:dyDescent="0.25">
      <c r="A1" s="7" t="s">
        <v>0</v>
      </c>
      <c r="B1" s="8">
        <v>10000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x14ac:dyDescent="0.25">
      <c r="A2" s="9"/>
      <c r="B2" s="10"/>
      <c r="C2" s="9"/>
      <c r="D2" s="9"/>
      <c r="E2" s="9"/>
      <c r="F2" s="9"/>
      <c r="G2" s="9"/>
      <c r="H2" s="9"/>
      <c r="I2" s="38" t="s">
        <v>1</v>
      </c>
      <c r="J2" s="38" t="s">
        <v>2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x14ac:dyDescent="0.25">
      <c r="A3" s="11" t="s">
        <v>3</v>
      </c>
      <c r="B3" s="12"/>
      <c r="C3" s="9"/>
      <c r="E3" s="9"/>
      <c r="F3" s="9"/>
      <c r="G3" s="9"/>
      <c r="H3" s="9"/>
      <c r="I3" s="39" t="s">
        <v>4</v>
      </c>
      <c r="J3" s="40">
        <f>B23/B1</f>
        <v>0</v>
      </c>
      <c r="K3" s="9"/>
      <c r="L3" s="9"/>
      <c r="M3" s="19" t="s">
        <v>5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x14ac:dyDescent="0.25">
      <c r="A4" s="13" t="s">
        <v>6</v>
      </c>
      <c r="B4" s="14"/>
      <c r="C4" s="9"/>
      <c r="D4" s="7" t="s">
        <v>7</v>
      </c>
      <c r="E4" s="9"/>
      <c r="F4" s="9"/>
      <c r="G4" s="9"/>
      <c r="H4" s="9"/>
      <c r="I4" s="39" t="s">
        <v>8</v>
      </c>
      <c r="J4" s="41">
        <f>E8</f>
        <v>7.0000000000000007E-2</v>
      </c>
      <c r="K4" s="9"/>
      <c r="L4" s="9"/>
      <c r="M4" s="19" t="s">
        <v>9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x14ac:dyDescent="0.25">
      <c r="A5" s="13" t="s">
        <v>10</v>
      </c>
      <c r="B5" s="15"/>
      <c r="C5" s="9"/>
      <c r="D5" s="9" t="s">
        <v>11</v>
      </c>
      <c r="E5" s="16">
        <v>0.04</v>
      </c>
      <c r="F5" s="17"/>
      <c r="G5" s="17"/>
      <c r="H5" s="17"/>
      <c r="I5" s="39" t="s">
        <v>12</v>
      </c>
      <c r="J5" s="42">
        <f>E11</f>
        <v>0.15</v>
      </c>
      <c r="K5" s="9"/>
      <c r="L5" s="9"/>
      <c r="M5" s="19" t="s">
        <v>13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x14ac:dyDescent="0.25">
      <c r="A6" s="18" t="s">
        <v>14</v>
      </c>
      <c r="B6" s="15"/>
      <c r="C6" s="9"/>
      <c r="D6" s="19" t="s">
        <v>15</v>
      </c>
      <c r="E6" s="16">
        <v>0.01</v>
      </c>
      <c r="F6" s="17"/>
      <c r="G6" s="17"/>
      <c r="H6" s="17"/>
      <c r="I6" s="43" t="s">
        <v>16</v>
      </c>
      <c r="J6" s="40">
        <f>SUM(J3:J5)</f>
        <v>0.22</v>
      </c>
      <c r="K6" s="9"/>
      <c r="L6" s="9"/>
      <c r="M6" s="19" t="s">
        <v>17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x14ac:dyDescent="0.25">
      <c r="A7" s="13" t="s">
        <v>18</v>
      </c>
      <c r="B7" s="15"/>
      <c r="C7" s="9"/>
      <c r="D7" s="20" t="s">
        <v>19</v>
      </c>
      <c r="E7" s="16">
        <v>0.02</v>
      </c>
      <c r="F7" s="17"/>
      <c r="G7" s="17"/>
      <c r="H7" s="17"/>
      <c r="I7" s="39" t="s">
        <v>20</v>
      </c>
      <c r="J7" s="44">
        <f>100%-J6</f>
        <v>0.78</v>
      </c>
      <c r="K7" s="9">
        <f>K12</f>
        <v>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x14ac:dyDescent="0.25">
      <c r="A8" s="13" t="s">
        <v>21</v>
      </c>
      <c r="B8" s="15"/>
      <c r="C8" s="9"/>
      <c r="D8" s="9" t="s">
        <v>22</v>
      </c>
      <c r="E8" s="21">
        <f>SUM(E5:E7)</f>
        <v>7.0000000000000007E-2</v>
      </c>
      <c r="F8" s="17"/>
      <c r="G8" s="17"/>
      <c r="H8" s="17"/>
      <c r="I8" s="39" t="s">
        <v>23</v>
      </c>
      <c r="J8" s="45">
        <v>8.9</v>
      </c>
      <c r="K8" s="1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x14ac:dyDescent="0.25">
      <c r="A9" s="13" t="s">
        <v>24</v>
      </c>
      <c r="B9" s="15"/>
      <c r="C9" s="9"/>
      <c r="E9" s="9"/>
      <c r="G9" s="17"/>
      <c r="H9" s="17"/>
      <c r="I9" s="46" t="s">
        <v>25</v>
      </c>
      <c r="J9" s="47">
        <f>J8/J7</f>
        <v>11.410256410256411</v>
      </c>
      <c r="K9" s="1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x14ac:dyDescent="0.25">
      <c r="A10" s="13" t="s">
        <v>26</v>
      </c>
      <c r="B10" s="15"/>
      <c r="C10" s="9"/>
      <c r="D10" s="9"/>
      <c r="E10" s="9"/>
      <c r="F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x14ac:dyDescent="0.25">
      <c r="A11" s="13" t="s">
        <v>27</v>
      </c>
      <c r="B11" s="15"/>
      <c r="C11" s="9"/>
      <c r="D11" s="7" t="s">
        <v>28</v>
      </c>
      <c r="E11" s="22">
        <v>0.15</v>
      </c>
      <c r="F11" s="23" t="s">
        <v>29</v>
      </c>
      <c r="G11" s="24">
        <f>J9/J8</f>
        <v>1.2820512820512819</v>
      </c>
      <c r="H11" s="24"/>
      <c r="I11" s="48" t="s">
        <v>30</v>
      </c>
      <c r="J11" s="17">
        <f>E17-(F17+F8)</f>
        <v>1100</v>
      </c>
      <c r="K11" s="31">
        <f>J11/E17</f>
        <v>0.6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x14ac:dyDescent="0.25">
      <c r="A12" s="13" t="s">
        <v>31</v>
      </c>
      <c r="B12" s="15"/>
      <c r="C12" s="9"/>
      <c r="D12" s="9"/>
      <c r="E12" s="19"/>
      <c r="F12" s="9"/>
      <c r="G12" s="9"/>
      <c r="H12" s="9"/>
      <c r="I12" s="29" t="s">
        <v>32</v>
      </c>
      <c r="J12" s="49">
        <f>B23/K11</f>
        <v>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x14ac:dyDescent="0.25">
      <c r="A13" s="13"/>
      <c r="B13" s="15"/>
      <c r="C13" s="9"/>
      <c r="D13" s="7" t="s">
        <v>33</v>
      </c>
      <c r="E13" s="7" t="s">
        <v>34</v>
      </c>
      <c r="F13" s="7" t="s">
        <v>35</v>
      </c>
      <c r="G13" s="25"/>
      <c r="H13" s="25"/>
      <c r="I13" s="9"/>
      <c r="J13" s="9"/>
      <c r="K13" s="9"/>
      <c r="L13" s="9"/>
      <c r="M13" s="1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x14ac:dyDescent="0.25">
      <c r="A14" s="13"/>
      <c r="B14" s="15"/>
      <c r="C14" s="9"/>
      <c r="D14" s="19" t="s">
        <v>36</v>
      </c>
      <c r="E14" s="26">
        <v>3000</v>
      </c>
      <c r="F14" s="27">
        <v>1200</v>
      </c>
      <c r="G14" s="27"/>
      <c r="H14" s="27"/>
      <c r="I14" s="9"/>
      <c r="J14" s="9"/>
      <c r="K14" s="9"/>
      <c r="L14" s="9"/>
      <c r="M14" s="1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x14ac:dyDescent="0.25">
      <c r="A15" s="13"/>
      <c r="B15" s="15"/>
      <c r="C15" s="9"/>
      <c r="D15" s="19" t="s">
        <v>37</v>
      </c>
      <c r="E15" s="28">
        <v>2500</v>
      </c>
      <c r="F15" s="27">
        <v>1000</v>
      </c>
      <c r="G15" s="27"/>
      <c r="H15" s="27"/>
      <c r="I15" s="50"/>
      <c r="J15" s="51"/>
      <c r="K15" s="50"/>
      <c r="L15" s="9"/>
      <c r="M15" s="1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x14ac:dyDescent="0.25">
      <c r="A16" s="13"/>
      <c r="B16" s="15"/>
      <c r="C16" s="9"/>
      <c r="D16" s="19" t="s">
        <v>38</v>
      </c>
      <c r="E16" s="28"/>
      <c r="F16" s="27"/>
      <c r="G16" s="27"/>
      <c r="H16" s="27"/>
      <c r="I16" s="50"/>
      <c r="J16" s="52"/>
      <c r="K16" s="50"/>
      <c r="L16" s="9"/>
      <c r="M16" s="1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x14ac:dyDescent="0.25">
      <c r="A17" s="13"/>
      <c r="B17" s="15"/>
      <c r="C17" s="9"/>
      <c r="D17" s="29" t="s">
        <v>39</v>
      </c>
      <c r="E17" s="30">
        <f>SUM(E14:E16)/3</f>
        <v>1833.3333333333333</v>
      </c>
      <c r="F17" s="30">
        <f>SUM(F14:F16)/3</f>
        <v>733.33333333333337</v>
      </c>
      <c r="G17" s="30"/>
      <c r="H17" s="30"/>
      <c r="I17" s="50"/>
      <c r="J17" s="52"/>
      <c r="K17" s="29"/>
      <c r="L17" s="9"/>
      <c r="M17" s="1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x14ac:dyDescent="0.25">
      <c r="A18" s="13"/>
      <c r="B18" s="15"/>
      <c r="C18" s="9"/>
      <c r="D18" s="9" t="s">
        <v>40</v>
      </c>
      <c r="E18" s="17">
        <f>E17-F17</f>
        <v>1100</v>
      </c>
      <c r="F18" s="31">
        <f>E18/E17</f>
        <v>0.6</v>
      </c>
      <c r="G18" s="31"/>
      <c r="H18" s="31"/>
      <c r="I18" s="50"/>
      <c r="J18" s="52"/>
      <c r="K18" s="29"/>
      <c r="L18" s="9"/>
      <c r="M18" s="1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x14ac:dyDescent="0.25">
      <c r="A19" s="13"/>
      <c r="B19" s="15"/>
      <c r="C19" s="9"/>
      <c r="D19" s="9"/>
      <c r="E19" s="9"/>
      <c r="F19" s="9"/>
      <c r="G19" s="9"/>
      <c r="H19" s="9"/>
      <c r="I19" s="50"/>
      <c r="J19" s="52"/>
      <c r="K19" s="29"/>
      <c r="L19" s="9"/>
      <c r="M19" s="1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x14ac:dyDescent="0.25">
      <c r="A20" s="13"/>
      <c r="B20" s="15"/>
      <c r="C20" s="9"/>
      <c r="D20" s="9"/>
      <c r="E20" s="9"/>
      <c r="F20" s="9"/>
      <c r="G20" s="9"/>
      <c r="H20" s="9"/>
      <c r="I20" s="50"/>
      <c r="J20" s="50"/>
      <c r="K20" s="2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 x14ac:dyDescent="0.25">
      <c r="A21" s="13"/>
      <c r="B21" s="32"/>
      <c r="C21" s="9"/>
      <c r="D21" s="33" t="s">
        <v>41</v>
      </c>
      <c r="E21" s="33" t="s">
        <v>42</v>
      </c>
      <c r="F21" s="9"/>
      <c r="G21" s="9"/>
      <c r="H21" s="9"/>
      <c r="I21" s="29"/>
      <c r="J21" s="52"/>
      <c r="K21" s="2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 x14ac:dyDescent="0.25">
      <c r="A22" s="9"/>
      <c r="B22" s="12"/>
      <c r="C22" s="9"/>
      <c r="D22" s="9" t="s">
        <v>43</v>
      </c>
      <c r="E22" s="17">
        <f>B23</f>
        <v>0</v>
      </c>
      <c r="F22" s="9"/>
      <c r="G22" s="9"/>
      <c r="H22" s="9"/>
      <c r="I22" s="29"/>
      <c r="J22" s="29"/>
      <c r="K22" s="29"/>
      <c r="L22" s="9"/>
      <c r="M22" s="1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 x14ac:dyDescent="0.25">
      <c r="A23" s="34" t="s">
        <v>16</v>
      </c>
      <c r="B23" s="35">
        <f>SUM(B4:B20)</f>
        <v>0</v>
      </c>
      <c r="C23" s="9"/>
      <c r="D23" s="9" t="s">
        <v>44</v>
      </c>
      <c r="E23" s="17">
        <f>F8</f>
        <v>0</v>
      </c>
      <c r="F23" s="9"/>
      <c r="G23" s="9"/>
      <c r="H23" s="9"/>
      <c r="I23" s="9"/>
      <c r="J23" s="9"/>
      <c r="K23" s="9"/>
      <c r="L23" s="9"/>
      <c r="M23" s="1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 x14ac:dyDescent="0.25">
      <c r="A24" s="9"/>
      <c r="B24" s="36"/>
      <c r="C24" s="9"/>
      <c r="D24" s="9" t="s">
        <v>45</v>
      </c>
      <c r="E24" s="17">
        <f>SUM(E22:E23)</f>
        <v>0</v>
      </c>
      <c r="F24" s="9"/>
      <c r="G24" s="9"/>
      <c r="H24" s="9"/>
      <c r="I24" s="9"/>
      <c r="J24" s="9"/>
      <c r="K24" s="9"/>
      <c r="L24" s="9"/>
      <c r="M24" s="1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 x14ac:dyDescent="0.25">
      <c r="A25" s="9"/>
      <c r="B25" s="10"/>
      <c r="C25" s="9"/>
      <c r="D25" s="9" t="s">
        <v>46</v>
      </c>
      <c r="E25" s="30">
        <f>E18-E24</f>
        <v>1100</v>
      </c>
      <c r="F25" s="9"/>
      <c r="G25" s="9"/>
      <c r="H25" s="9"/>
      <c r="I25" s="9"/>
      <c r="J25" s="9"/>
      <c r="K25" s="9"/>
      <c r="L25" s="9"/>
      <c r="M25" s="1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 x14ac:dyDescent="0.25">
      <c r="A26" s="9"/>
      <c r="B26" s="12"/>
      <c r="C26" s="9"/>
      <c r="D26" s="9" t="s">
        <v>47</v>
      </c>
      <c r="E26" s="37">
        <f>E25/E17</f>
        <v>0.6</v>
      </c>
      <c r="F26" s="9"/>
      <c r="G26" s="9"/>
      <c r="H26" s="9"/>
      <c r="I26" s="9"/>
      <c r="J26" s="9"/>
      <c r="K26" s="9"/>
      <c r="L26" s="9"/>
      <c r="M26" s="1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 x14ac:dyDescent="0.25">
      <c r="A27" s="9"/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53" t="s">
        <v>48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 x14ac:dyDescent="0.25">
      <c r="A28" s="9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54" t="s">
        <v>49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 x14ac:dyDescent="0.25">
      <c r="A29" s="9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54" t="s">
        <v>50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 x14ac:dyDescent="0.25">
      <c r="A30" s="9"/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53" t="s">
        <v>51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57" x14ac:dyDescent="0.25">
      <c r="A31" s="9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55" t="s">
        <v>52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 x14ac:dyDescent="0.25">
      <c r="A32" s="9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54" t="s">
        <v>53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 x14ac:dyDescent="0.25">
      <c r="A33" s="9"/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54" t="s">
        <v>54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 x14ac:dyDescent="0.25">
      <c r="A34" s="9"/>
      <c r="B34" s="1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 x14ac:dyDescent="0.25">
      <c r="A35" s="9"/>
      <c r="B35" s="1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 x14ac:dyDescent="0.25">
      <c r="A36" s="9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5.75" customHeight="1" x14ac:dyDescent="0.25">
      <c r="A37" s="9"/>
      <c r="B37" s="1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5.75" customHeight="1" x14ac:dyDescent="0.25">
      <c r="A38" s="9"/>
      <c r="B38" s="1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5.75" customHeight="1" x14ac:dyDescent="0.25">
      <c r="A39" s="9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5.75" customHeight="1" x14ac:dyDescent="0.25">
      <c r="A40" s="9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5.75" customHeight="1" x14ac:dyDescent="0.25">
      <c r="A41" s="9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 x14ac:dyDescent="0.25">
      <c r="A42" s="9"/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 x14ac:dyDescent="0.25">
      <c r="A43" s="9"/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 x14ac:dyDescent="0.25">
      <c r="A44" s="9"/>
      <c r="B44" s="1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 x14ac:dyDescent="0.25">
      <c r="A45" s="9"/>
      <c r="B45" s="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 x14ac:dyDescent="0.25">
      <c r="A46" s="9"/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 x14ac:dyDescent="0.25">
      <c r="A47" s="9"/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 x14ac:dyDescent="0.25">
      <c r="A48" s="9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 x14ac:dyDescent="0.25">
      <c r="A49" s="9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 x14ac:dyDescent="0.25">
      <c r="A50" s="9"/>
      <c r="B50" s="1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 x14ac:dyDescent="0.25">
      <c r="A51" s="9"/>
      <c r="B51" s="1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 x14ac:dyDescent="0.25">
      <c r="A52" s="9"/>
      <c r="B52" s="1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 x14ac:dyDescent="0.25">
      <c r="A53" s="9"/>
      <c r="B53" s="1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 x14ac:dyDescent="0.25">
      <c r="A54" s="9"/>
      <c r="B54" s="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 x14ac:dyDescent="0.25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 x14ac:dyDescent="0.25">
      <c r="A56" s="9"/>
      <c r="B56" s="1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 x14ac:dyDescent="0.25">
      <c r="A57" s="9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 x14ac:dyDescent="0.25">
      <c r="A58" s="9"/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 x14ac:dyDescent="0.25">
      <c r="A59" s="9"/>
      <c r="B59" s="1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 x14ac:dyDescent="0.25">
      <c r="A60" s="9"/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 x14ac:dyDescent="0.25">
      <c r="A61" s="9"/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 x14ac:dyDescent="0.25">
      <c r="A62" s="9"/>
      <c r="B62" s="1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 x14ac:dyDescent="0.25">
      <c r="A63" s="9"/>
      <c r="B63" s="1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 x14ac:dyDescent="0.25">
      <c r="A64" s="9"/>
      <c r="B64" s="1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 x14ac:dyDescent="0.25">
      <c r="A65" s="9"/>
      <c r="B65" s="1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 x14ac:dyDescent="0.25">
      <c r="A66" s="9"/>
      <c r="B66" s="1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 x14ac:dyDescent="0.25">
      <c r="A67" s="9"/>
      <c r="B67" s="1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 x14ac:dyDescent="0.25">
      <c r="A68" s="9"/>
      <c r="B68" s="1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 x14ac:dyDescent="0.25">
      <c r="A69" s="9"/>
      <c r="B69" s="1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 x14ac:dyDescent="0.25">
      <c r="A70" s="9"/>
      <c r="B70" s="1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 x14ac:dyDescent="0.25">
      <c r="A71" s="9"/>
      <c r="B71" s="1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 x14ac:dyDescent="0.25">
      <c r="A72" s="9"/>
      <c r="B72" s="1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 x14ac:dyDescent="0.25">
      <c r="A73" s="9"/>
      <c r="B73" s="1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 x14ac:dyDescent="0.25">
      <c r="A74" s="9"/>
      <c r="B74" s="1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 x14ac:dyDescent="0.25">
      <c r="A75" s="9"/>
      <c r="B75" s="1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 x14ac:dyDescent="0.25">
      <c r="A76" s="9"/>
      <c r="B76" s="1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 x14ac:dyDescent="0.25">
      <c r="A77" s="9"/>
      <c r="B77" s="1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 x14ac:dyDescent="0.25">
      <c r="A78" s="9"/>
      <c r="B78" s="1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 x14ac:dyDescent="0.25">
      <c r="A79" s="9"/>
      <c r="B79" s="1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 x14ac:dyDescent="0.25">
      <c r="A80" s="9"/>
      <c r="B80" s="1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 x14ac:dyDescent="0.25">
      <c r="A81" s="9"/>
      <c r="B81" s="1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 x14ac:dyDescent="0.25">
      <c r="A82" s="9"/>
      <c r="B82" s="1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 x14ac:dyDescent="0.25">
      <c r="A83" s="9"/>
      <c r="B83" s="1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 x14ac:dyDescent="0.25">
      <c r="A84" s="9"/>
      <c r="B84" s="12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 x14ac:dyDescent="0.25">
      <c r="A85" s="9"/>
      <c r="B85" s="12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 x14ac:dyDescent="0.25">
      <c r="A86" s="9"/>
      <c r="B86" s="12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 x14ac:dyDescent="0.25">
      <c r="A87" s="9"/>
      <c r="B87" s="12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 x14ac:dyDescent="0.25">
      <c r="A88" s="9"/>
      <c r="B88" s="12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 x14ac:dyDescent="0.25">
      <c r="A89" s="9"/>
      <c r="B89" s="12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 x14ac:dyDescent="0.25">
      <c r="A90" s="9"/>
      <c r="B90" s="12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 x14ac:dyDescent="0.25">
      <c r="A91" s="9"/>
      <c r="B91" s="12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 x14ac:dyDescent="0.25">
      <c r="A92" s="9"/>
      <c r="B92" s="12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 x14ac:dyDescent="0.25">
      <c r="A93" s="9"/>
      <c r="B93" s="12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 x14ac:dyDescent="0.25">
      <c r="A94" s="9"/>
      <c r="B94" s="12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 x14ac:dyDescent="0.25">
      <c r="A95" s="9"/>
      <c r="B95" s="12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 x14ac:dyDescent="0.25">
      <c r="A96" s="9"/>
      <c r="B96" s="12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 x14ac:dyDescent="0.25">
      <c r="A97" s="9"/>
      <c r="B97" s="12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 x14ac:dyDescent="0.25">
      <c r="A98" s="9"/>
      <c r="B98" s="12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 x14ac:dyDescent="0.25">
      <c r="A99" s="9"/>
      <c r="B99" s="12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 x14ac:dyDescent="0.25">
      <c r="A100" s="9"/>
      <c r="B100" s="12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 x14ac:dyDescent="0.25">
      <c r="A101" s="9"/>
      <c r="B101" s="12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 x14ac:dyDescent="0.25">
      <c r="A102" s="9"/>
      <c r="B102" s="12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 x14ac:dyDescent="0.25">
      <c r="A103" s="9"/>
      <c r="B103" s="1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 x14ac:dyDescent="0.25">
      <c r="A104" s="9"/>
      <c r="B104" s="1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 x14ac:dyDescent="0.25">
      <c r="A105" s="9"/>
      <c r="B105" s="1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 x14ac:dyDescent="0.25">
      <c r="A106" s="9"/>
      <c r="B106" s="1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 x14ac:dyDescent="0.25">
      <c r="A107" s="9"/>
      <c r="B107" s="1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 x14ac:dyDescent="0.25">
      <c r="A108" s="9"/>
      <c r="B108" s="1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 x14ac:dyDescent="0.25">
      <c r="A109" s="9"/>
      <c r="B109" s="1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 x14ac:dyDescent="0.25">
      <c r="A110" s="9"/>
      <c r="B110" s="12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 x14ac:dyDescent="0.25">
      <c r="A111" s="9"/>
      <c r="B111" s="12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 x14ac:dyDescent="0.25">
      <c r="A112" s="9"/>
      <c r="B112" s="12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 x14ac:dyDescent="0.25">
      <c r="A113" s="9"/>
      <c r="B113" s="12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 x14ac:dyDescent="0.25">
      <c r="A114" s="9"/>
      <c r="B114" s="12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 x14ac:dyDescent="0.25">
      <c r="A115" s="9"/>
      <c r="B115" s="12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 x14ac:dyDescent="0.25">
      <c r="A116" s="9"/>
      <c r="B116" s="12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 x14ac:dyDescent="0.25">
      <c r="A117" s="9"/>
      <c r="B117" s="12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 x14ac:dyDescent="0.25">
      <c r="A118" s="9"/>
      <c r="B118" s="12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 x14ac:dyDescent="0.25">
      <c r="A119" s="9"/>
      <c r="B119" s="12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 x14ac:dyDescent="0.25">
      <c r="A120" s="9"/>
      <c r="B120" s="12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 x14ac:dyDescent="0.25">
      <c r="A121" s="9"/>
      <c r="B121" s="12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 x14ac:dyDescent="0.25">
      <c r="A122" s="9"/>
      <c r="B122" s="12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 x14ac:dyDescent="0.25">
      <c r="A123" s="9"/>
      <c r="B123" s="12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 x14ac:dyDescent="0.25">
      <c r="A124" s="9"/>
      <c r="B124" s="12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 x14ac:dyDescent="0.25">
      <c r="A125" s="9"/>
      <c r="B125" s="12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 x14ac:dyDescent="0.25">
      <c r="A126" s="9"/>
      <c r="B126" s="12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 x14ac:dyDescent="0.25">
      <c r="A127" s="9"/>
      <c r="B127" s="12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 x14ac:dyDescent="0.25">
      <c r="A128" s="9"/>
      <c r="B128" s="12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 x14ac:dyDescent="0.25">
      <c r="A129" s="9"/>
      <c r="B129" s="12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 x14ac:dyDescent="0.25">
      <c r="A130" s="9"/>
      <c r="B130" s="12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 x14ac:dyDescent="0.25">
      <c r="A131" s="9"/>
      <c r="B131" s="12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 x14ac:dyDescent="0.25">
      <c r="A132" s="9"/>
      <c r="B132" s="12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 x14ac:dyDescent="0.25">
      <c r="A133" s="9"/>
      <c r="B133" s="12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 x14ac:dyDescent="0.25">
      <c r="A134" s="9"/>
      <c r="B134" s="12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 x14ac:dyDescent="0.25">
      <c r="A135" s="9"/>
      <c r="B135" s="12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 x14ac:dyDescent="0.25">
      <c r="A136" s="9"/>
      <c r="B136" s="12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 x14ac:dyDescent="0.25">
      <c r="A137" s="9"/>
      <c r="B137" s="12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 x14ac:dyDescent="0.25">
      <c r="A138" s="9"/>
      <c r="B138" s="12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 x14ac:dyDescent="0.25">
      <c r="A139" s="9"/>
      <c r="B139" s="12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 x14ac:dyDescent="0.25">
      <c r="A140" s="9"/>
      <c r="B140" s="12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 x14ac:dyDescent="0.25">
      <c r="A141" s="9"/>
      <c r="B141" s="12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 x14ac:dyDescent="0.25">
      <c r="A142" s="9"/>
      <c r="B142" s="12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 x14ac:dyDescent="0.25">
      <c r="A143" s="9"/>
      <c r="B143" s="12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 x14ac:dyDescent="0.25">
      <c r="A144" s="9"/>
      <c r="B144" s="12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 x14ac:dyDescent="0.25">
      <c r="A145" s="9"/>
      <c r="B145" s="12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 x14ac:dyDescent="0.25">
      <c r="A146" s="9"/>
      <c r="B146" s="12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 x14ac:dyDescent="0.25">
      <c r="A147" s="9"/>
      <c r="B147" s="12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 x14ac:dyDescent="0.25">
      <c r="A148" s="9"/>
      <c r="B148" s="12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 x14ac:dyDescent="0.25">
      <c r="A149" s="9"/>
      <c r="B149" s="12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 x14ac:dyDescent="0.25">
      <c r="A150" s="9"/>
      <c r="B150" s="12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 x14ac:dyDescent="0.25">
      <c r="A151" s="9"/>
      <c r="B151" s="12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 x14ac:dyDescent="0.25">
      <c r="A152" s="9"/>
      <c r="B152" s="12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 x14ac:dyDescent="0.25">
      <c r="A153" s="9"/>
      <c r="B153" s="12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 x14ac:dyDescent="0.25">
      <c r="A154" s="9"/>
      <c r="B154" s="12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 x14ac:dyDescent="0.25">
      <c r="A155" s="9"/>
      <c r="B155" s="12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 x14ac:dyDescent="0.25">
      <c r="A156" s="9"/>
      <c r="B156" s="12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 x14ac:dyDescent="0.25">
      <c r="A157" s="9"/>
      <c r="B157" s="12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 x14ac:dyDescent="0.25">
      <c r="A158" s="9"/>
      <c r="B158" s="12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 x14ac:dyDescent="0.25">
      <c r="A159" s="9"/>
      <c r="B159" s="12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 x14ac:dyDescent="0.25">
      <c r="A160" s="9"/>
      <c r="B160" s="12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 x14ac:dyDescent="0.25">
      <c r="A161" s="9"/>
      <c r="B161" s="12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 x14ac:dyDescent="0.25">
      <c r="A162" s="9"/>
      <c r="B162" s="12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 x14ac:dyDescent="0.25">
      <c r="A163" s="9"/>
      <c r="B163" s="12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 x14ac:dyDescent="0.25">
      <c r="A164" s="9"/>
      <c r="B164" s="12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 x14ac:dyDescent="0.25">
      <c r="A165" s="9"/>
      <c r="B165" s="12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 x14ac:dyDescent="0.25">
      <c r="A166" s="9"/>
      <c r="B166" s="12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 x14ac:dyDescent="0.25">
      <c r="A167" s="9"/>
      <c r="B167" s="12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 x14ac:dyDescent="0.25">
      <c r="A168" s="9"/>
      <c r="B168" s="12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 x14ac:dyDescent="0.25">
      <c r="A169" s="9"/>
      <c r="B169" s="12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 x14ac:dyDescent="0.25">
      <c r="A170" s="9"/>
      <c r="B170" s="12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 x14ac:dyDescent="0.25">
      <c r="A171" s="9"/>
      <c r="B171" s="12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 x14ac:dyDescent="0.25">
      <c r="A172" s="9"/>
      <c r="B172" s="12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 x14ac:dyDescent="0.25">
      <c r="A173" s="9"/>
      <c r="B173" s="12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 x14ac:dyDescent="0.25">
      <c r="A174" s="9"/>
      <c r="B174" s="12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 x14ac:dyDescent="0.25">
      <c r="A175" s="9"/>
      <c r="B175" s="12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 x14ac:dyDescent="0.25">
      <c r="A176" s="9"/>
      <c r="B176" s="12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 x14ac:dyDescent="0.25">
      <c r="A177" s="9"/>
      <c r="B177" s="12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 x14ac:dyDescent="0.25">
      <c r="A178" s="9"/>
      <c r="B178" s="12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 x14ac:dyDescent="0.25">
      <c r="A179" s="9"/>
      <c r="B179" s="12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 x14ac:dyDescent="0.25">
      <c r="A180" s="9"/>
      <c r="B180" s="12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 x14ac:dyDescent="0.25">
      <c r="A181" s="9"/>
      <c r="B181" s="12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 x14ac:dyDescent="0.25">
      <c r="A182" s="9"/>
      <c r="B182" s="12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 x14ac:dyDescent="0.25">
      <c r="A183" s="9"/>
      <c r="B183" s="12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 x14ac:dyDescent="0.25">
      <c r="A184" s="9"/>
      <c r="B184" s="12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 x14ac:dyDescent="0.25">
      <c r="A185" s="9"/>
      <c r="B185" s="12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 x14ac:dyDescent="0.25">
      <c r="A186" s="9"/>
      <c r="B186" s="12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 x14ac:dyDescent="0.25">
      <c r="A187" s="9"/>
      <c r="B187" s="12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 x14ac:dyDescent="0.25">
      <c r="A188" s="9"/>
      <c r="B188" s="12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 x14ac:dyDescent="0.25">
      <c r="A189" s="9"/>
      <c r="B189" s="12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 x14ac:dyDescent="0.25">
      <c r="A190" s="9"/>
      <c r="B190" s="12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 x14ac:dyDescent="0.25">
      <c r="A191" s="9"/>
      <c r="B191" s="12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 x14ac:dyDescent="0.25">
      <c r="A192" s="9"/>
      <c r="B192" s="12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 x14ac:dyDescent="0.25">
      <c r="A193" s="9"/>
      <c r="B193" s="12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 x14ac:dyDescent="0.25">
      <c r="A194" s="9"/>
      <c r="B194" s="12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 x14ac:dyDescent="0.25">
      <c r="A195" s="9"/>
      <c r="B195" s="12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 x14ac:dyDescent="0.25">
      <c r="A196" s="9"/>
      <c r="B196" s="12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 x14ac:dyDescent="0.25">
      <c r="A197" s="9"/>
      <c r="B197" s="12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 x14ac:dyDescent="0.25">
      <c r="A198" s="9"/>
      <c r="B198" s="12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 x14ac:dyDescent="0.25">
      <c r="A199" s="9"/>
      <c r="B199" s="12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 x14ac:dyDescent="0.25">
      <c r="A200" s="9"/>
      <c r="B200" s="12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 x14ac:dyDescent="0.25">
      <c r="A201" s="9"/>
      <c r="B201" s="12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 x14ac:dyDescent="0.25">
      <c r="A202" s="9"/>
      <c r="B202" s="12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 x14ac:dyDescent="0.25">
      <c r="A203" s="9"/>
      <c r="B203" s="12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 x14ac:dyDescent="0.25">
      <c r="A204" s="9"/>
      <c r="B204" s="12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 x14ac:dyDescent="0.25">
      <c r="A205" s="9"/>
      <c r="B205" s="12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 x14ac:dyDescent="0.25">
      <c r="A206" s="9"/>
      <c r="B206" s="12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 x14ac:dyDescent="0.25">
      <c r="A207" s="9"/>
      <c r="B207" s="12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 x14ac:dyDescent="0.25">
      <c r="A208" s="9"/>
      <c r="B208" s="12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 x14ac:dyDescent="0.25">
      <c r="A209" s="9"/>
      <c r="B209" s="12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 x14ac:dyDescent="0.25">
      <c r="A210" s="9"/>
      <c r="B210" s="12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 x14ac:dyDescent="0.25">
      <c r="A211" s="9"/>
      <c r="B211" s="12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 x14ac:dyDescent="0.25">
      <c r="A212" s="9"/>
      <c r="B212" s="12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 x14ac:dyDescent="0.25">
      <c r="A213" s="9"/>
      <c r="B213" s="12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 x14ac:dyDescent="0.25">
      <c r="A214" s="9"/>
      <c r="B214" s="12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 x14ac:dyDescent="0.25">
      <c r="A215" s="9"/>
      <c r="B215" s="12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 x14ac:dyDescent="0.25">
      <c r="A216" s="9"/>
      <c r="B216" s="12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 x14ac:dyDescent="0.25">
      <c r="A217" s="9"/>
      <c r="B217" s="12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 x14ac:dyDescent="0.25">
      <c r="A218" s="9"/>
      <c r="B218" s="12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 x14ac:dyDescent="0.25">
      <c r="A219" s="9"/>
      <c r="B219" s="12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 x14ac:dyDescent="0.25">
      <c r="A220" s="9"/>
      <c r="B220" s="12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 x14ac:dyDescent="0.25">
      <c r="A221" s="9"/>
      <c r="B221" s="12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 x14ac:dyDescent="0.25">
      <c r="A222" s="9"/>
      <c r="B222" s="12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 x14ac:dyDescent="0.25">
      <c r="A223" s="9"/>
      <c r="B223" s="12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 x14ac:dyDescent="0.25">
      <c r="A224" s="9"/>
      <c r="B224" s="12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 x14ac:dyDescent="0.25">
      <c r="A225" s="9"/>
      <c r="B225" s="12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 x14ac:dyDescent="0.25">
      <c r="A226" s="9"/>
      <c r="B226" s="12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 x14ac:dyDescent="0.25">
      <c r="B227" s="56"/>
    </row>
    <row r="228" spans="1:28" ht="15.75" customHeight="1" x14ac:dyDescent="0.25">
      <c r="B228" s="56"/>
    </row>
    <row r="229" spans="1:28" ht="15.75" customHeight="1" x14ac:dyDescent="0.25">
      <c r="B229" s="56"/>
    </row>
    <row r="230" spans="1:28" ht="15.75" customHeight="1" x14ac:dyDescent="0.25">
      <c r="B230" s="56"/>
    </row>
    <row r="231" spans="1:28" ht="15.75" customHeight="1" x14ac:dyDescent="0.25">
      <c r="B231" s="56"/>
    </row>
    <row r="232" spans="1:28" ht="15.75" customHeight="1" x14ac:dyDescent="0.25">
      <c r="B232" s="56"/>
    </row>
    <row r="233" spans="1:28" ht="15.75" customHeight="1" x14ac:dyDescent="0.25">
      <c r="B233" s="56"/>
    </row>
    <row r="234" spans="1:28" ht="15.75" customHeight="1" x14ac:dyDescent="0.25">
      <c r="B234" s="56"/>
    </row>
    <row r="235" spans="1:28" ht="15.75" customHeight="1" x14ac:dyDescent="0.25">
      <c r="B235" s="56"/>
    </row>
    <row r="236" spans="1:28" ht="15.75" customHeight="1" x14ac:dyDescent="0.25">
      <c r="B236" s="56"/>
    </row>
    <row r="237" spans="1:28" ht="15.75" customHeight="1" x14ac:dyDescent="0.25">
      <c r="B237" s="56"/>
    </row>
    <row r="238" spans="1:28" ht="15.75" customHeight="1" x14ac:dyDescent="0.25">
      <c r="B238" s="56"/>
    </row>
    <row r="239" spans="1:28" ht="15.75" customHeight="1" x14ac:dyDescent="0.25">
      <c r="B239" s="56"/>
    </row>
    <row r="240" spans="1:28" ht="15.75" customHeight="1" x14ac:dyDescent="0.25">
      <c r="B240" s="56"/>
    </row>
    <row r="241" spans="2:2" ht="15.75" customHeight="1" x14ac:dyDescent="0.25">
      <c r="B241" s="56"/>
    </row>
    <row r="242" spans="2:2" ht="15.75" customHeight="1" x14ac:dyDescent="0.25">
      <c r="B242" s="56"/>
    </row>
    <row r="243" spans="2:2" ht="15.75" customHeight="1" x14ac:dyDescent="0.25">
      <c r="B243" s="56"/>
    </row>
    <row r="244" spans="2:2" ht="15.75" customHeight="1" x14ac:dyDescent="0.25">
      <c r="B244" s="56"/>
    </row>
    <row r="245" spans="2:2" ht="15.75" customHeight="1" x14ac:dyDescent="0.25">
      <c r="B245" s="56"/>
    </row>
    <row r="246" spans="2:2" ht="15.75" customHeight="1" x14ac:dyDescent="0.25">
      <c r="B246" s="56"/>
    </row>
    <row r="247" spans="2:2" ht="15.75" customHeight="1" x14ac:dyDescent="0.25">
      <c r="B247" s="56"/>
    </row>
    <row r="248" spans="2:2" ht="15.75" customHeight="1" x14ac:dyDescent="0.25">
      <c r="B248" s="56"/>
    </row>
    <row r="249" spans="2:2" ht="15.75" customHeight="1" x14ac:dyDescent="0.25">
      <c r="B249" s="56"/>
    </row>
    <row r="250" spans="2:2" ht="15.75" customHeight="1" x14ac:dyDescent="0.25">
      <c r="B250" s="56"/>
    </row>
    <row r="251" spans="2:2" ht="15.75" customHeight="1" x14ac:dyDescent="0.25">
      <c r="B251" s="56"/>
    </row>
    <row r="252" spans="2:2" ht="15.75" customHeight="1" x14ac:dyDescent="0.25">
      <c r="B252" s="56"/>
    </row>
    <row r="253" spans="2:2" ht="15.75" customHeight="1" x14ac:dyDescent="0.25">
      <c r="B253" s="56"/>
    </row>
    <row r="254" spans="2:2" ht="15.75" customHeight="1" x14ac:dyDescent="0.25">
      <c r="B254" s="56"/>
    </row>
    <row r="255" spans="2:2" ht="15.75" customHeight="1" x14ac:dyDescent="0.25">
      <c r="B255" s="56"/>
    </row>
    <row r="256" spans="2:2" ht="15.75" customHeight="1" x14ac:dyDescent="0.25">
      <c r="B256" s="56"/>
    </row>
    <row r="257" spans="2:2" ht="15.75" customHeight="1" x14ac:dyDescent="0.25">
      <c r="B257" s="56"/>
    </row>
    <row r="258" spans="2:2" ht="15.75" customHeight="1" x14ac:dyDescent="0.25">
      <c r="B258" s="56"/>
    </row>
    <row r="259" spans="2:2" ht="15.75" customHeight="1" x14ac:dyDescent="0.25">
      <c r="B259" s="56"/>
    </row>
    <row r="260" spans="2:2" ht="15.75" customHeight="1" x14ac:dyDescent="0.25">
      <c r="B260" s="56"/>
    </row>
    <row r="261" spans="2:2" ht="15.75" customHeight="1" x14ac:dyDescent="0.25">
      <c r="B261" s="56"/>
    </row>
    <row r="262" spans="2:2" ht="15.75" customHeight="1" x14ac:dyDescent="0.25">
      <c r="B262" s="56"/>
    </row>
    <row r="263" spans="2:2" ht="15.75" customHeight="1" x14ac:dyDescent="0.25">
      <c r="B263" s="56"/>
    </row>
    <row r="264" spans="2:2" ht="15.75" customHeight="1" x14ac:dyDescent="0.25">
      <c r="B264" s="56"/>
    </row>
    <row r="265" spans="2:2" ht="15.75" customHeight="1" x14ac:dyDescent="0.25">
      <c r="B265" s="56"/>
    </row>
    <row r="266" spans="2:2" ht="15.75" customHeight="1" x14ac:dyDescent="0.25">
      <c r="B266" s="56"/>
    </row>
    <row r="267" spans="2:2" ht="15.75" customHeight="1" x14ac:dyDescent="0.25">
      <c r="B267" s="56"/>
    </row>
    <row r="268" spans="2:2" ht="15.75" customHeight="1" x14ac:dyDescent="0.25">
      <c r="B268" s="56"/>
    </row>
    <row r="269" spans="2:2" ht="15.75" customHeight="1" x14ac:dyDescent="0.25">
      <c r="B269" s="56"/>
    </row>
    <row r="270" spans="2:2" ht="15.75" customHeight="1" x14ac:dyDescent="0.25">
      <c r="B270" s="56"/>
    </row>
    <row r="271" spans="2:2" ht="15.75" customHeight="1" x14ac:dyDescent="0.25">
      <c r="B271" s="56"/>
    </row>
    <row r="272" spans="2:2" ht="15.75" customHeight="1" x14ac:dyDescent="0.25">
      <c r="B272" s="56"/>
    </row>
    <row r="273" spans="2:2" ht="15.75" customHeight="1" x14ac:dyDescent="0.25">
      <c r="B273" s="56"/>
    </row>
    <row r="274" spans="2:2" ht="15.75" customHeight="1" x14ac:dyDescent="0.25">
      <c r="B274" s="56"/>
    </row>
    <row r="275" spans="2:2" ht="15.75" customHeight="1" x14ac:dyDescent="0.25">
      <c r="B275" s="56"/>
    </row>
    <row r="276" spans="2:2" ht="15.75" customHeight="1" x14ac:dyDescent="0.25">
      <c r="B276" s="56"/>
    </row>
    <row r="277" spans="2:2" ht="15.75" customHeight="1" x14ac:dyDescent="0.25">
      <c r="B277" s="56"/>
    </row>
    <row r="278" spans="2:2" ht="15.75" customHeight="1" x14ac:dyDescent="0.25">
      <c r="B278" s="56"/>
    </row>
    <row r="279" spans="2:2" ht="15.75" customHeight="1" x14ac:dyDescent="0.25">
      <c r="B279" s="56"/>
    </row>
    <row r="280" spans="2:2" ht="15.75" customHeight="1" x14ac:dyDescent="0.25">
      <c r="B280" s="56"/>
    </row>
    <row r="281" spans="2:2" ht="15.75" customHeight="1" x14ac:dyDescent="0.25">
      <c r="B281" s="56"/>
    </row>
    <row r="282" spans="2:2" ht="15.75" customHeight="1" x14ac:dyDescent="0.25">
      <c r="B282" s="56"/>
    </row>
    <row r="283" spans="2:2" ht="15.75" customHeight="1" x14ac:dyDescent="0.25">
      <c r="B283" s="56"/>
    </row>
    <row r="284" spans="2:2" ht="15.75" customHeight="1" x14ac:dyDescent="0.25">
      <c r="B284" s="56"/>
    </row>
    <row r="285" spans="2:2" ht="15.75" customHeight="1" x14ac:dyDescent="0.25">
      <c r="B285" s="56"/>
    </row>
    <row r="286" spans="2:2" ht="15.75" customHeight="1" x14ac:dyDescent="0.25">
      <c r="B286" s="56"/>
    </row>
    <row r="287" spans="2:2" ht="15.75" customHeight="1" x14ac:dyDescent="0.25">
      <c r="B287" s="56"/>
    </row>
    <row r="288" spans="2:2" ht="15.75" customHeight="1" x14ac:dyDescent="0.25">
      <c r="B288" s="56"/>
    </row>
    <row r="289" spans="2:2" ht="15.75" customHeight="1" x14ac:dyDescent="0.25">
      <c r="B289" s="56"/>
    </row>
    <row r="290" spans="2:2" ht="15.75" customHeight="1" x14ac:dyDescent="0.25">
      <c r="B290" s="56"/>
    </row>
    <row r="291" spans="2:2" ht="15.75" customHeight="1" x14ac:dyDescent="0.25">
      <c r="B291" s="56"/>
    </row>
    <row r="292" spans="2:2" ht="15.75" customHeight="1" x14ac:dyDescent="0.25">
      <c r="B292" s="56"/>
    </row>
    <row r="293" spans="2:2" ht="15.75" customHeight="1" x14ac:dyDescent="0.25">
      <c r="B293" s="56"/>
    </row>
    <row r="294" spans="2:2" ht="15.75" customHeight="1" x14ac:dyDescent="0.25">
      <c r="B294" s="56"/>
    </row>
    <row r="295" spans="2:2" ht="15.75" customHeight="1" x14ac:dyDescent="0.25">
      <c r="B295" s="56"/>
    </row>
    <row r="296" spans="2:2" ht="15.75" customHeight="1" x14ac:dyDescent="0.25">
      <c r="B296" s="56"/>
    </row>
    <row r="297" spans="2:2" ht="15.75" customHeight="1" x14ac:dyDescent="0.25">
      <c r="B297" s="56"/>
    </row>
    <row r="298" spans="2:2" ht="15.75" customHeight="1" x14ac:dyDescent="0.25">
      <c r="B298" s="56"/>
    </row>
    <row r="299" spans="2:2" ht="15.75" customHeight="1" x14ac:dyDescent="0.25">
      <c r="B299" s="56"/>
    </row>
    <row r="300" spans="2:2" ht="15.75" customHeight="1" x14ac:dyDescent="0.25">
      <c r="B300" s="56"/>
    </row>
    <row r="301" spans="2:2" ht="15.75" customHeight="1" x14ac:dyDescent="0.25">
      <c r="B301" s="56"/>
    </row>
    <row r="302" spans="2:2" ht="15.75" customHeight="1" x14ac:dyDescent="0.25">
      <c r="B302" s="56"/>
    </row>
    <row r="303" spans="2:2" ht="15.75" customHeight="1" x14ac:dyDescent="0.25">
      <c r="B303" s="56"/>
    </row>
    <row r="304" spans="2:2" ht="15.75" customHeight="1" x14ac:dyDescent="0.25">
      <c r="B304" s="56"/>
    </row>
    <row r="305" spans="2:2" ht="15.75" customHeight="1" x14ac:dyDescent="0.25">
      <c r="B305" s="56"/>
    </row>
    <row r="306" spans="2:2" ht="15.75" customHeight="1" x14ac:dyDescent="0.25">
      <c r="B306" s="56"/>
    </row>
    <row r="307" spans="2:2" ht="15.75" customHeight="1" x14ac:dyDescent="0.25">
      <c r="B307" s="56"/>
    </row>
    <row r="308" spans="2:2" ht="15.75" customHeight="1" x14ac:dyDescent="0.25">
      <c r="B308" s="56"/>
    </row>
    <row r="309" spans="2:2" ht="15.75" customHeight="1" x14ac:dyDescent="0.25">
      <c r="B309" s="56"/>
    </row>
    <row r="310" spans="2:2" ht="15.75" customHeight="1" x14ac:dyDescent="0.25">
      <c r="B310" s="56"/>
    </row>
    <row r="311" spans="2:2" ht="15.75" customHeight="1" x14ac:dyDescent="0.25">
      <c r="B311" s="56"/>
    </row>
    <row r="312" spans="2:2" ht="15.75" customHeight="1" x14ac:dyDescent="0.25">
      <c r="B312" s="56"/>
    </row>
    <row r="313" spans="2:2" ht="15.75" customHeight="1" x14ac:dyDescent="0.25">
      <c r="B313" s="56"/>
    </row>
    <row r="314" spans="2:2" ht="15.75" customHeight="1" x14ac:dyDescent="0.25">
      <c r="B314" s="56"/>
    </row>
    <row r="315" spans="2:2" ht="15.75" customHeight="1" x14ac:dyDescent="0.25">
      <c r="B315" s="56"/>
    </row>
    <row r="316" spans="2:2" ht="15.75" customHeight="1" x14ac:dyDescent="0.25">
      <c r="B316" s="56"/>
    </row>
    <row r="317" spans="2:2" ht="15.75" customHeight="1" x14ac:dyDescent="0.25">
      <c r="B317" s="56"/>
    </row>
    <row r="318" spans="2:2" ht="15.75" customHeight="1" x14ac:dyDescent="0.25">
      <c r="B318" s="56"/>
    </row>
    <row r="319" spans="2:2" ht="15.75" customHeight="1" x14ac:dyDescent="0.25">
      <c r="B319" s="56"/>
    </row>
    <row r="320" spans="2:2" ht="15.75" customHeight="1" x14ac:dyDescent="0.25">
      <c r="B320" s="56"/>
    </row>
    <row r="321" spans="2:2" ht="15.75" customHeight="1" x14ac:dyDescent="0.25">
      <c r="B321" s="56"/>
    </row>
    <row r="322" spans="2:2" ht="15.75" customHeight="1" x14ac:dyDescent="0.25">
      <c r="B322" s="56"/>
    </row>
    <row r="323" spans="2:2" ht="15.75" customHeight="1" x14ac:dyDescent="0.25">
      <c r="B323" s="56"/>
    </row>
    <row r="324" spans="2:2" ht="15.75" customHeight="1" x14ac:dyDescent="0.25">
      <c r="B324" s="56"/>
    </row>
    <row r="325" spans="2:2" ht="15.75" customHeight="1" x14ac:dyDescent="0.25">
      <c r="B325" s="56"/>
    </row>
    <row r="326" spans="2:2" ht="15.75" customHeight="1" x14ac:dyDescent="0.25">
      <c r="B326" s="56"/>
    </row>
    <row r="327" spans="2:2" ht="15.75" customHeight="1" x14ac:dyDescent="0.25">
      <c r="B327" s="56"/>
    </row>
    <row r="328" spans="2:2" ht="15.75" customHeight="1" x14ac:dyDescent="0.25">
      <c r="B328" s="56"/>
    </row>
    <row r="329" spans="2:2" ht="15.75" customHeight="1" x14ac:dyDescent="0.25">
      <c r="B329" s="56"/>
    </row>
    <row r="330" spans="2:2" ht="15.75" customHeight="1" x14ac:dyDescent="0.25">
      <c r="B330" s="56"/>
    </row>
    <row r="331" spans="2:2" ht="15.75" customHeight="1" x14ac:dyDescent="0.25">
      <c r="B331" s="56"/>
    </row>
    <row r="332" spans="2:2" ht="15.75" customHeight="1" x14ac:dyDescent="0.25">
      <c r="B332" s="56"/>
    </row>
    <row r="333" spans="2:2" ht="15.75" customHeight="1" x14ac:dyDescent="0.25">
      <c r="B333" s="56"/>
    </row>
    <row r="334" spans="2:2" ht="15.75" customHeight="1" x14ac:dyDescent="0.25">
      <c r="B334" s="56"/>
    </row>
    <row r="335" spans="2:2" ht="15.75" customHeight="1" x14ac:dyDescent="0.25">
      <c r="B335" s="56"/>
    </row>
    <row r="336" spans="2:2" ht="15.75" customHeight="1" x14ac:dyDescent="0.25">
      <c r="B336" s="56"/>
    </row>
    <row r="337" spans="2:2" ht="15.75" customHeight="1" x14ac:dyDescent="0.25">
      <c r="B337" s="56"/>
    </row>
    <row r="338" spans="2:2" ht="15.75" customHeight="1" x14ac:dyDescent="0.25">
      <c r="B338" s="56"/>
    </row>
    <row r="339" spans="2:2" ht="15.75" customHeight="1" x14ac:dyDescent="0.25">
      <c r="B339" s="56"/>
    </row>
    <row r="340" spans="2:2" ht="15.75" customHeight="1" x14ac:dyDescent="0.25">
      <c r="B340" s="56"/>
    </row>
    <row r="341" spans="2:2" ht="15.75" customHeight="1" x14ac:dyDescent="0.25">
      <c r="B341" s="56"/>
    </row>
    <row r="342" spans="2:2" ht="15.75" customHeight="1" x14ac:dyDescent="0.25">
      <c r="B342" s="56"/>
    </row>
    <row r="343" spans="2:2" ht="15.75" customHeight="1" x14ac:dyDescent="0.25">
      <c r="B343" s="56"/>
    </row>
    <row r="344" spans="2:2" ht="15.75" customHeight="1" x14ac:dyDescent="0.25">
      <c r="B344" s="56"/>
    </row>
    <row r="345" spans="2:2" ht="15.75" customHeight="1" x14ac:dyDescent="0.25">
      <c r="B345" s="56"/>
    </row>
    <row r="346" spans="2:2" ht="15.75" customHeight="1" x14ac:dyDescent="0.25">
      <c r="B346" s="56"/>
    </row>
    <row r="347" spans="2:2" ht="15.75" customHeight="1" x14ac:dyDescent="0.25">
      <c r="B347" s="56"/>
    </row>
    <row r="348" spans="2:2" ht="15.75" customHeight="1" x14ac:dyDescent="0.25">
      <c r="B348" s="56"/>
    </row>
    <row r="349" spans="2:2" ht="15.75" customHeight="1" x14ac:dyDescent="0.25">
      <c r="B349" s="56"/>
    </row>
    <row r="350" spans="2:2" ht="15.75" customHeight="1" x14ac:dyDescent="0.25">
      <c r="B350" s="56"/>
    </row>
    <row r="351" spans="2:2" ht="15.75" customHeight="1" x14ac:dyDescent="0.25">
      <c r="B351" s="56"/>
    </row>
    <row r="352" spans="2:2" ht="15.75" customHeight="1" x14ac:dyDescent="0.25">
      <c r="B352" s="56"/>
    </row>
    <row r="353" spans="2:2" ht="15.75" customHeight="1" x14ac:dyDescent="0.25">
      <c r="B353" s="56"/>
    </row>
    <row r="354" spans="2:2" ht="15.75" customHeight="1" x14ac:dyDescent="0.25">
      <c r="B354" s="56"/>
    </row>
    <row r="355" spans="2:2" ht="15.75" customHeight="1" x14ac:dyDescent="0.25">
      <c r="B355" s="56"/>
    </row>
    <row r="356" spans="2:2" ht="15.75" customHeight="1" x14ac:dyDescent="0.25">
      <c r="B356" s="56"/>
    </row>
    <row r="357" spans="2:2" ht="15.75" customHeight="1" x14ac:dyDescent="0.25">
      <c r="B357" s="56"/>
    </row>
    <row r="358" spans="2:2" ht="15.75" customHeight="1" x14ac:dyDescent="0.25">
      <c r="B358" s="56"/>
    </row>
    <row r="359" spans="2:2" ht="15.75" customHeight="1" x14ac:dyDescent="0.25">
      <c r="B359" s="56"/>
    </row>
    <row r="360" spans="2:2" ht="15.75" customHeight="1" x14ac:dyDescent="0.25">
      <c r="B360" s="56"/>
    </row>
    <row r="361" spans="2:2" ht="15.75" customHeight="1" x14ac:dyDescent="0.25">
      <c r="B361" s="56"/>
    </row>
    <row r="362" spans="2:2" ht="15.75" customHeight="1" x14ac:dyDescent="0.25">
      <c r="B362" s="56"/>
    </row>
    <row r="363" spans="2:2" ht="15.75" customHeight="1" x14ac:dyDescent="0.25">
      <c r="B363" s="56"/>
    </row>
    <row r="364" spans="2:2" ht="15.75" customHeight="1" x14ac:dyDescent="0.25">
      <c r="B364" s="56"/>
    </row>
    <row r="365" spans="2:2" ht="15.75" customHeight="1" x14ac:dyDescent="0.25">
      <c r="B365" s="56"/>
    </row>
    <row r="366" spans="2:2" ht="15.75" customHeight="1" x14ac:dyDescent="0.25">
      <c r="B366" s="56"/>
    </row>
    <row r="367" spans="2:2" ht="15.75" customHeight="1" x14ac:dyDescent="0.25">
      <c r="B367" s="56"/>
    </row>
    <row r="368" spans="2:2" ht="15.75" customHeight="1" x14ac:dyDescent="0.25">
      <c r="B368" s="56"/>
    </row>
    <row r="369" spans="2:2" ht="15.75" customHeight="1" x14ac:dyDescent="0.25">
      <c r="B369" s="56"/>
    </row>
    <row r="370" spans="2:2" ht="15.75" customHeight="1" x14ac:dyDescent="0.25">
      <c r="B370" s="56"/>
    </row>
    <row r="371" spans="2:2" ht="15.75" customHeight="1" x14ac:dyDescent="0.25">
      <c r="B371" s="56"/>
    </row>
    <row r="372" spans="2:2" ht="15.75" customHeight="1" x14ac:dyDescent="0.25">
      <c r="B372" s="56"/>
    </row>
    <row r="373" spans="2:2" ht="15.75" customHeight="1" x14ac:dyDescent="0.25">
      <c r="B373" s="56"/>
    </row>
    <row r="374" spans="2:2" ht="15.75" customHeight="1" x14ac:dyDescent="0.25">
      <c r="B374" s="56"/>
    </row>
    <row r="375" spans="2:2" ht="15.75" customHeight="1" x14ac:dyDescent="0.25">
      <c r="B375" s="56"/>
    </row>
    <row r="376" spans="2:2" ht="15.75" customHeight="1" x14ac:dyDescent="0.25">
      <c r="B376" s="56"/>
    </row>
    <row r="377" spans="2:2" ht="15.75" customHeight="1" x14ac:dyDescent="0.25">
      <c r="B377" s="56"/>
    </row>
    <row r="378" spans="2:2" ht="15.75" customHeight="1" x14ac:dyDescent="0.25">
      <c r="B378" s="56"/>
    </row>
    <row r="379" spans="2:2" ht="15.75" customHeight="1" x14ac:dyDescent="0.25">
      <c r="B379" s="56"/>
    </row>
    <row r="380" spans="2:2" ht="15.75" customHeight="1" x14ac:dyDescent="0.25">
      <c r="B380" s="56"/>
    </row>
    <row r="381" spans="2:2" ht="15.75" customHeight="1" x14ac:dyDescent="0.25">
      <c r="B381" s="56"/>
    </row>
    <row r="382" spans="2:2" ht="15.75" customHeight="1" x14ac:dyDescent="0.25">
      <c r="B382" s="56"/>
    </row>
    <row r="383" spans="2:2" ht="15.75" customHeight="1" x14ac:dyDescent="0.25">
      <c r="B383" s="56"/>
    </row>
    <row r="384" spans="2:2" ht="15.75" customHeight="1" x14ac:dyDescent="0.25">
      <c r="B384" s="56"/>
    </row>
    <row r="385" spans="2:2" ht="15.75" customHeight="1" x14ac:dyDescent="0.25">
      <c r="B385" s="56"/>
    </row>
    <row r="386" spans="2:2" ht="15.75" customHeight="1" x14ac:dyDescent="0.25">
      <c r="B386" s="56"/>
    </row>
    <row r="387" spans="2:2" ht="15.75" customHeight="1" x14ac:dyDescent="0.25">
      <c r="B387" s="56"/>
    </row>
    <row r="388" spans="2:2" ht="15.75" customHeight="1" x14ac:dyDescent="0.25">
      <c r="B388" s="56"/>
    </row>
    <row r="389" spans="2:2" ht="15.75" customHeight="1" x14ac:dyDescent="0.25">
      <c r="B389" s="56"/>
    </row>
    <row r="390" spans="2:2" ht="15.75" customHeight="1" x14ac:dyDescent="0.25">
      <c r="B390" s="56"/>
    </row>
    <row r="391" spans="2:2" ht="15.75" customHeight="1" x14ac:dyDescent="0.25">
      <c r="B391" s="56"/>
    </row>
    <row r="392" spans="2:2" ht="15.75" customHeight="1" x14ac:dyDescent="0.25">
      <c r="B392" s="56"/>
    </row>
    <row r="393" spans="2:2" ht="15.75" customHeight="1" x14ac:dyDescent="0.25">
      <c r="B393" s="56"/>
    </row>
    <row r="394" spans="2:2" ht="15.75" customHeight="1" x14ac:dyDescent="0.25">
      <c r="B394" s="56"/>
    </row>
    <row r="395" spans="2:2" ht="15.75" customHeight="1" x14ac:dyDescent="0.25">
      <c r="B395" s="56"/>
    </row>
    <row r="396" spans="2:2" ht="15.75" customHeight="1" x14ac:dyDescent="0.25">
      <c r="B396" s="56"/>
    </row>
    <row r="397" spans="2:2" ht="15.75" customHeight="1" x14ac:dyDescent="0.25">
      <c r="B397" s="56"/>
    </row>
    <row r="398" spans="2:2" ht="15.75" customHeight="1" x14ac:dyDescent="0.25">
      <c r="B398" s="56"/>
    </row>
    <row r="399" spans="2:2" ht="15.75" customHeight="1" x14ac:dyDescent="0.25">
      <c r="B399" s="56"/>
    </row>
    <row r="400" spans="2:2" ht="15.75" customHeight="1" x14ac:dyDescent="0.25">
      <c r="B400" s="56"/>
    </row>
    <row r="401" spans="2:2" ht="15.75" customHeight="1" x14ac:dyDescent="0.25">
      <c r="B401" s="56"/>
    </row>
    <row r="402" spans="2:2" ht="15.75" customHeight="1" x14ac:dyDescent="0.25">
      <c r="B402" s="56"/>
    </row>
    <row r="403" spans="2:2" ht="15.75" customHeight="1" x14ac:dyDescent="0.25">
      <c r="B403" s="56"/>
    </row>
    <row r="404" spans="2:2" ht="15.75" customHeight="1" x14ac:dyDescent="0.25">
      <c r="B404" s="56"/>
    </row>
    <row r="405" spans="2:2" ht="15.75" customHeight="1" x14ac:dyDescent="0.25">
      <c r="B405" s="56"/>
    </row>
    <row r="406" spans="2:2" ht="15.75" customHeight="1" x14ac:dyDescent="0.25">
      <c r="B406" s="56"/>
    </row>
    <row r="407" spans="2:2" ht="15.75" customHeight="1" x14ac:dyDescent="0.25">
      <c r="B407" s="56"/>
    </row>
    <row r="408" spans="2:2" ht="15.75" customHeight="1" x14ac:dyDescent="0.25">
      <c r="B408" s="56"/>
    </row>
    <row r="409" spans="2:2" ht="15.75" customHeight="1" x14ac:dyDescent="0.25">
      <c r="B409" s="56"/>
    </row>
    <row r="410" spans="2:2" ht="15.75" customHeight="1" x14ac:dyDescent="0.25">
      <c r="B410" s="56"/>
    </row>
    <row r="411" spans="2:2" ht="15.75" customHeight="1" x14ac:dyDescent="0.25">
      <c r="B411" s="56"/>
    </row>
    <row r="412" spans="2:2" ht="15.75" customHeight="1" x14ac:dyDescent="0.25">
      <c r="B412" s="56"/>
    </row>
    <row r="413" spans="2:2" ht="15.75" customHeight="1" x14ac:dyDescent="0.25">
      <c r="B413" s="56"/>
    </row>
    <row r="414" spans="2:2" ht="15.75" customHeight="1" x14ac:dyDescent="0.25">
      <c r="B414" s="56"/>
    </row>
    <row r="415" spans="2:2" ht="15.75" customHeight="1" x14ac:dyDescent="0.25">
      <c r="B415" s="56"/>
    </row>
    <row r="416" spans="2:2" ht="15.75" customHeight="1" x14ac:dyDescent="0.25">
      <c r="B416" s="56"/>
    </row>
    <row r="417" spans="2:2" ht="15.75" customHeight="1" x14ac:dyDescent="0.25">
      <c r="B417" s="56"/>
    </row>
    <row r="418" spans="2:2" ht="15.75" customHeight="1" x14ac:dyDescent="0.25">
      <c r="B418" s="56"/>
    </row>
    <row r="419" spans="2:2" ht="15.75" customHeight="1" x14ac:dyDescent="0.25">
      <c r="B419" s="56"/>
    </row>
    <row r="420" spans="2:2" ht="15.75" customHeight="1" x14ac:dyDescent="0.25">
      <c r="B420" s="56"/>
    </row>
    <row r="421" spans="2:2" ht="15.75" customHeight="1" x14ac:dyDescent="0.25">
      <c r="B421" s="56"/>
    </row>
    <row r="422" spans="2:2" ht="15.75" customHeight="1" x14ac:dyDescent="0.25">
      <c r="B422" s="56"/>
    </row>
    <row r="423" spans="2:2" ht="15.75" customHeight="1" x14ac:dyDescent="0.25">
      <c r="B423" s="56"/>
    </row>
    <row r="424" spans="2:2" ht="15.75" customHeight="1" x14ac:dyDescent="0.25">
      <c r="B424" s="56"/>
    </row>
    <row r="425" spans="2:2" ht="15.75" customHeight="1" x14ac:dyDescent="0.25">
      <c r="B425" s="56"/>
    </row>
    <row r="426" spans="2:2" ht="15.75" customHeight="1" x14ac:dyDescent="0.25">
      <c r="B426" s="56"/>
    </row>
    <row r="427" spans="2:2" ht="15.75" customHeight="1" x14ac:dyDescent="0.25">
      <c r="B427" s="56"/>
    </row>
    <row r="428" spans="2:2" ht="15.75" customHeight="1" x14ac:dyDescent="0.25">
      <c r="B428" s="56"/>
    </row>
    <row r="429" spans="2:2" ht="15.75" customHeight="1" x14ac:dyDescent="0.25">
      <c r="B429" s="56"/>
    </row>
    <row r="430" spans="2:2" ht="15.75" customHeight="1" x14ac:dyDescent="0.25">
      <c r="B430" s="56"/>
    </row>
    <row r="431" spans="2:2" ht="15.75" customHeight="1" x14ac:dyDescent="0.25">
      <c r="B431" s="56"/>
    </row>
    <row r="432" spans="2:2" ht="15.75" customHeight="1" x14ac:dyDescent="0.25">
      <c r="B432" s="56"/>
    </row>
    <row r="433" spans="2:2" ht="15.75" customHeight="1" x14ac:dyDescent="0.25">
      <c r="B433" s="56"/>
    </row>
    <row r="434" spans="2:2" ht="15.75" customHeight="1" x14ac:dyDescent="0.25">
      <c r="B434" s="56"/>
    </row>
    <row r="435" spans="2:2" ht="15.75" customHeight="1" x14ac:dyDescent="0.25">
      <c r="B435" s="56"/>
    </row>
    <row r="436" spans="2:2" ht="15.75" customHeight="1" x14ac:dyDescent="0.25">
      <c r="B436" s="56"/>
    </row>
    <row r="437" spans="2:2" ht="15.75" customHeight="1" x14ac:dyDescent="0.25">
      <c r="B437" s="56"/>
    </row>
    <row r="438" spans="2:2" ht="15.75" customHeight="1" x14ac:dyDescent="0.25">
      <c r="B438" s="56"/>
    </row>
    <row r="439" spans="2:2" ht="15.75" customHeight="1" x14ac:dyDescent="0.25">
      <c r="B439" s="56"/>
    </row>
    <row r="440" spans="2:2" ht="15.75" customHeight="1" x14ac:dyDescent="0.25">
      <c r="B440" s="56"/>
    </row>
    <row r="441" spans="2:2" ht="15.75" customHeight="1" x14ac:dyDescent="0.25">
      <c r="B441" s="56"/>
    </row>
    <row r="442" spans="2:2" ht="15.75" customHeight="1" x14ac:dyDescent="0.25">
      <c r="B442" s="56"/>
    </row>
    <row r="443" spans="2:2" ht="15.75" customHeight="1" x14ac:dyDescent="0.25">
      <c r="B443" s="56"/>
    </row>
    <row r="444" spans="2:2" ht="15.75" customHeight="1" x14ac:dyDescent="0.25">
      <c r="B444" s="56"/>
    </row>
    <row r="445" spans="2:2" ht="15.75" customHeight="1" x14ac:dyDescent="0.25">
      <c r="B445" s="56"/>
    </row>
    <row r="446" spans="2:2" ht="15.75" customHeight="1" x14ac:dyDescent="0.25">
      <c r="B446" s="56"/>
    </row>
    <row r="447" spans="2:2" ht="15.75" customHeight="1" x14ac:dyDescent="0.25">
      <c r="B447" s="56"/>
    </row>
    <row r="448" spans="2:2" ht="15.75" customHeight="1" x14ac:dyDescent="0.25">
      <c r="B448" s="56"/>
    </row>
    <row r="449" spans="2:2" ht="15.75" customHeight="1" x14ac:dyDescent="0.25">
      <c r="B449" s="56"/>
    </row>
    <row r="450" spans="2:2" ht="15.75" customHeight="1" x14ac:dyDescent="0.25">
      <c r="B450" s="56"/>
    </row>
    <row r="451" spans="2:2" ht="15.75" customHeight="1" x14ac:dyDescent="0.25">
      <c r="B451" s="56"/>
    </row>
    <row r="452" spans="2:2" ht="15.75" customHeight="1" x14ac:dyDescent="0.25">
      <c r="B452" s="56"/>
    </row>
    <row r="453" spans="2:2" ht="15.75" customHeight="1" x14ac:dyDescent="0.25">
      <c r="B453" s="56"/>
    </row>
    <row r="454" spans="2:2" ht="15.75" customHeight="1" x14ac:dyDescent="0.25">
      <c r="B454" s="56"/>
    </row>
    <row r="455" spans="2:2" ht="15.75" customHeight="1" x14ac:dyDescent="0.25">
      <c r="B455" s="56"/>
    </row>
    <row r="456" spans="2:2" ht="15.75" customHeight="1" x14ac:dyDescent="0.25">
      <c r="B456" s="56"/>
    </row>
    <row r="457" spans="2:2" ht="15.75" customHeight="1" x14ac:dyDescent="0.25">
      <c r="B457" s="56"/>
    </row>
    <row r="458" spans="2:2" ht="15.75" customHeight="1" x14ac:dyDescent="0.25">
      <c r="B458" s="56"/>
    </row>
    <row r="459" spans="2:2" ht="15.75" customHeight="1" x14ac:dyDescent="0.25">
      <c r="B459" s="56"/>
    </row>
    <row r="460" spans="2:2" ht="15.75" customHeight="1" x14ac:dyDescent="0.25">
      <c r="B460" s="56"/>
    </row>
    <row r="461" spans="2:2" ht="15.75" customHeight="1" x14ac:dyDescent="0.25">
      <c r="B461" s="56"/>
    </row>
    <row r="462" spans="2:2" ht="15.75" customHeight="1" x14ac:dyDescent="0.25">
      <c r="B462" s="56"/>
    </row>
    <row r="463" spans="2:2" ht="15.75" customHeight="1" x14ac:dyDescent="0.25">
      <c r="B463" s="56"/>
    </row>
    <row r="464" spans="2:2" ht="15.75" customHeight="1" x14ac:dyDescent="0.25">
      <c r="B464" s="56"/>
    </row>
    <row r="465" spans="2:2" ht="15.75" customHeight="1" x14ac:dyDescent="0.25">
      <c r="B465" s="56"/>
    </row>
    <row r="466" spans="2:2" ht="15.75" customHeight="1" x14ac:dyDescent="0.25">
      <c r="B466" s="56"/>
    </row>
    <row r="467" spans="2:2" ht="15.75" customHeight="1" x14ac:dyDescent="0.25">
      <c r="B467" s="56"/>
    </row>
    <row r="468" spans="2:2" ht="15.75" customHeight="1" x14ac:dyDescent="0.25">
      <c r="B468" s="56"/>
    </row>
    <row r="469" spans="2:2" ht="15.75" customHeight="1" x14ac:dyDescent="0.25">
      <c r="B469" s="56"/>
    </row>
    <row r="470" spans="2:2" ht="15.75" customHeight="1" x14ac:dyDescent="0.25">
      <c r="B470" s="56"/>
    </row>
    <row r="471" spans="2:2" ht="15.75" customHeight="1" x14ac:dyDescent="0.25">
      <c r="B471" s="56"/>
    </row>
    <row r="472" spans="2:2" ht="15.75" customHeight="1" x14ac:dyDescent="0.25">
      <c r="B472" s="56"/>
    </row>
    <row r="473" spans="2:2" ht="15.75" customHeight="1" x14ac:dyDescent="0.25">
      <c r="B473" s="56"/>
    </row>
    <row r="474" spans="2:2" ht="15.75" customHeight="1" x14ac:dyDescent="0.25">
      <c r="B474" s="56"/>
    </row>
    <row r="475" spans="2:2" ht="15.75" customHeight="1" x14ac:dyDescent="0.25">
      <c r="B475" s="56"/>
    </row>
    <row r="476" spans="2:2" ht="15.75" customHeight="1" x14ac:dyDescent="0.25">
      <c r="B476" s="56"/>
    </row>
    <row r="477" spans="2:2" ht="15.75" customHeight="1" x14ac:dyDescent="0.25">
      <c r="B477" s="56"/>
    </row>
    <row r="478" spans="2:2" ht="15.75" customHeight="1" x14ac:dyDescent="0.25">
      <c r="B478" s="56"/>
    </row>
    <row r="479" spans="2:2" ht="15.75" customHeight="1" x14ac:dyDescent="0.25">
      <c r="B479" s="56"/>
    </row>
    <row r="480" spans="2:2" ht="15.75" customHeight="1" x14ac:dyDescent="0.25">
      <c r="B480" s="56"/>
    </row>
    <row r="481" spans="2:2" ht="15.75" customHeight="1" x14ac:dyDescent="0.25">
      <c r="B481" s="56"/>
    </row>
    <row r="482" spans="2:2" ht="15.75" customHeight="1" x14ac:dyDescent="0.25">
      <c r="B482" s="56"/>
    </row>
    <row r="483" spans="2:2" ht="15.75" customHeight="1" x14ac:dyDescent="0.25">
      <c r="B483" s="56"/>
    </row>
    <row r="484" spans="2:2" ht="15.75" customHeight="1" x14ac:dyDescent="0.25">
      <c r="B484" s="56"/>
    </row>
    <row r="485" spans="2:2" ht="15.75" customHeight="1" x14ac:dyDescent="0.25">
      <c r="B485" s="56"/>
    </row>
    <row r="486" spans="2:2" ht="15.75" customHeight="1" x14ac:dyDescent="0.25">
      <c r="B486" s="56"/>
    </row>
    <row r="487" spans="2:2" ht="15.75" customHeight="1" x14ac:dyDescent="0.25">
      <c r="B487" s="56"/>
    </row>
    <row r="488" spans="2:2" ht="15.75" customHeight="1" x14ac:dyDescent="0.25">
      <c r="B488" s="56"/>
    </row>
    <row r="489" spans="2:2" ht="15.75" customHeight="1" x14ac:dyDescent="0.25">
      <c r="B489" s="56"/>
    </row>
    <row r="490" spans="2:2" ht="15.75" customHeight="1" x14ac:dyDescent="0.25">
      <c r="B490" s="56"/>
    </row>
    <row r="491" spans="2:2" ht="15.75" customHeight="1" x14ac:dyDescent="0.25">
      <c r="B491" s="56"/>
    </row>
    <row r="492" spans="2:2" ht="15.75" customHeight="1" x14ac:dyDescent="0.25">
      <c r="B492" s="56"/>
    </row>
    <row r="493" spans="2:2" ht="15.75" customHeight="1" x14ac:dyDescent="0.25">
      <c r="B493" s="56"/>
    </row>
    <row r="494" spans="2:2" ht="15.75" customHeight="1" x14ac:dyDescent="0.25">
      <c r="B494" s="56"/>
    </row>
    <row r="495" spans="2:2" ht="15.75" customHeight="1" x14ac:dyDescent="0.25">
      <c r="B495" s="56"/>
    </row>
    <row r="496" spans="2:2" ht="15.75" customHeight="1" x14ac:dyDescent="0.25">
      <c r="B496" s="56"/>
    </row>
    <row r="497" spans="2:2" ht="15.75" customHeight="1" x14ac:dyDescent="0.25">
      <c r="B497" s="56"/>
    </row>
    <row r="498" spans="2:2" ht="15.75" customHeight="1" x14ac:dyDescent="0.25">
      <c r="B498" s="56"/>
    </row>
    <row r="499" spans="2:2" ht="15.75" customHeight="1" x14ac:dyDescent="0.25">
      <c r="B499" s="56"/>
    </row>
    <row r="500" spans="2:2" ht="15.75" customHeight="1" x14ac:dyDescent="0.25">
      <c r="B500" s="56"/>
    </row>
    <row r="501" spans="2:2" ht="15.75" customHeight="1" x14ac:dyDescent="0.25">
      <c r="B501" s="56"/>
    </row>
    <row r="502" spans="2:2" ht="15.75" customHeight="1" x14ac:dyDescent="0.25">
      <c r="B502" s="56"/>
    </row>
    <row r="503" spans="2:2" ht="15.75" customHeight="1" x14ac:dyDescent="0.25">
      <c r="B503" s="56"/>
    </row>
    <row r="504" spans="2:2" ht="15.75" customHeight="1" x14ac:dyDescent="0.25">
      <c r="B504" s="56"/>
    </row>
    <row r="505" spans="2:2" ht="15.75" customHeight="1" x14ac:dyDescent="0.25">
      <c r="B505" s="56"/>
    </row>
    <row r="506" spans="2:2" ht="15.75" customHeight="1" x14ac:dyDescent="0.25">
      <c r="B506" s="56"/>
    </row>
    <row r="507" spans="2:2" ht="15.75" customHeight="1" x14ac:dyDescent="0.25">
      <c r="B507" s="56"/>
    </row>
    <row r="508" spans="2:2" ht="15.75" customHeight="1" x14ac:dyDescent="0.25">
      <c r="B508" s="56"/>
    </row>
    <row r="509" spans="2:2" ht="15.75" customHeight="1" x14ac:dyDescent="0.25">
      <c r="B509" s="56"/>
    </row>
    <row r="510" spans="2:2" ht="15.75" customHeight="1" x14ac:dyDescent="0.25">
      <c r="B510" s="56"/>
    </row>
    <row r="511" spans="2:2" ht="15.75" customHeight="1" x14ac:dyDescent="0.25">
      <c r="B511" s="56"/>
    </row>
    <row r="512" spans="2:2" ht="15.75" customHeight="1" x14ac:dyDescent="0.25">
      <c r="B512" s="56"/>
    </row>
    <row r="513" spans="2:2" ht="15.75" customHeight="1" x14ac:dyDescent="0.25">
      <c r="B513" s="56"/>
    </row>
    <row r="514" spans="2:2" ht="15.75" customHeight="1" x14ac:dyDescent="0.25">
      <c r="B514" s="56"/>
    </row>
    <row r="515" spans="2:2" ht="15.75" customHeight="1" x14ac:dyDescent="0.25">
      <c r="B515" s="56"/>
    </row>
    <row r="516" spans="2:2" ht="15.75" customHeight="1" x14ac:dyDescent="0.25">
      <c r="B516" s="56"/>
    </row>
    <row r="517" spans="2:2" ht="15.75" customHeight="1" x14ac:dyDescent="0.25">
      <c r="B517" s="56"/>
    </row>
    <row r="518" spans="2:2" ht="15.75" customHeight="1" x14ac:dyDescent="0.25">
      <c r="B518" s="56"/>
    </row>
    <row r="519" spans="2:2" ht="15.75" customHeight="1" x14ac:dyDescent="0.25">
      <c r="B519" s="56"/>
    </row>
    <row r="520" spans="2:2" ht="15.75" customHeight="1" x14ac:dyDescent="0.25">
      <c r="B520" s="56"/>
    </row>
    <row r="521" spans="2:2" ht="15.75" customHeight="1" x14ac:dyDescent="0.25">
      <c r="B521" s="56"/>
    </row>
    <row r="522" spans="2:2" ht="15.75" customHeight="1" x14ac:dyDescent="0.25">
      <c r="B522" s="56"/>
    </row>
    <row r="523" spans="2:2" ht="15.75" customHeight="1" x14ac:dyDescent="0.25">
      <c r="B523" s="56"/>
    </row>
    <row r="524" spans="2:2" ht="15.75" customHeight="1" x14ac:dyDescent="0.25">
      <c r="B524" s="56"/>
    </row>
    <row r="525" spans="2:2" ht="15.75" customHeight="1" x14ac:dyDescent="0.25">
      <c r="B525" s="56"/>
    </row>
    <row r="526" spans="2:2" ht="15.75" customHeight="1" x14ac:dyDescent="0.25">
      <c r="B526" s="56"/>
    </row>
    <row r="527" spans="2:2" ht="15.75" customHeight="1" x14ac:dyDescent="0.25">
      <c r="B527" s="56"/>
    </row>
    <row r="528" spans="2:2" ht="15.75" customHeight="1" x14ac:dyDescent="0.25">
      <c r="B528" s="56"/>
    </row>
    <row r="529" spans="2:2" ht="15.75" customHeight="1" x14ac:dyDescent="0.25">
      <c r="B529" s="56"/>
    </row>
    <row r="530" spans="2:2" ht="15.75" customHeight="1" x14ac:dyDescent="0.25">
      <c r="B530" s="56"/>
    </row>
    <row r="531" spans="2:2" ht="15.75" customHeight="1" x14ac:dyDescent="0.25">
      <c r="B531" s="56"/>
    </row>
    <row r="532" spans="2:2" ht="15.75" customHeight="1" x14ac:dyDescent="0.25">
      <c r="B532" s="56"/>
    </row>
    <row r="533" spans="2:2" ht="15.75" customHeight="1" x14ac:dyDescent="0.25">
      <c r="B533" s="56"/>
    </row>
    <row r="534" spans="2:2" ht="15.75" customHeight="1" x14ac:dyDescent="0.25">
      <c r="B534" s="56"/>
    </row>
    <row r="535" spans="2:2" ht="15.75" customHeight="1" x14ac:dyDescent="0.25">
      <c r="B535" s="56"/>
    </row>
    <row r="536" spans="2:2" ht="15.75" customHeight="1" x14ac:dyDescent="0.25">
      <c r="B536" s="56"/>
    </row>
    <row r="537" spans="2:2" ht="15.75" customHeight="1" x14ac:dyDescent="0.25">
      <c r="B537" s="56"/>
    </row>
    <row r="538" spans="2:2" ht="15.75" customHeight="1" x14ac:dyDescent="0.25">
      <c r="B538" s="56"/>
    </row>
    <row r="539" spans="2:2" ht="15.75" customHeight="1" x14ac:dyDescent="0.25">
      <c r="B539" s="56"/>
    </row>
    <row r="540" spans="2:2" ht="15.75" customHeight="1" x14ac:dyDescent="0.25">
      <c r="B540" s="56"/>
    </row>
    <row r="541" spans="2:2" ht="15.75" customHeight="1" x14ac:dyDescent="0.25">
      <c r="B541" s="56"/>
    </row>
    <row r="542" spans="2:2" ht="15.75" customHeight="1" x14ac:dyDescent="0.25">
      <c r="B542" s="56"/>
    </row>
    <row r="543" spans="2:2" ht="15.75" customHeight="1" x14ac:dyDescent="0.25">
      <c r="B543" s="56"/>
    </row>
    <row r="544" spans="2:2" ht="15.75" customHeight="1" x14ac:dyDescent="0.25">
      <c r="B544" s="56"/>
    </row>
    <row r="545" spans="2:2" ht="15.75" customHeight="1" x14ac:dyDescent="0.25">
      <c r="B545" s="56"/>
    </row>
    <row r="546" spans="2:2" ht="15.75" customHeight="1" x14ac:dyDescent="0.25">
      <c r="B546" s="56"/>
    </row>
    <row r="547" spans="2:2" ht="15.75" customHeight="1" x14ac:dyDescent="0.25">
      <c r="B547" s="56"/>
    </row>
    <row r="548" spans="2:2" ht="15.75" customHeight="1" x14ac:dyDescent="0.25">
      <c r="B548" s="56"/>
    </row>
    <row r="549" spans="2:2" ht="15.75" customHeight="1" x14ac:dyDescent="0.25">
      <c r="B549" s="56"/>
    </row>
    <row r="550" spans="2:2" ht="15.75" customHeight="1" x14ac:dyDescent="0.25">
      <c r="B550" s="56"/>
    </row>
    <row r="551" spans="2:2" ht="15.75" customHeight="1" x14ac:dyDescent="0.25">
      <c r="B551" s="56"/>
    </row>
    <row r="552" spans="2:2" ht="15.75" customHeight="1" x14ac:dyDescent="0.25">
      <c r="B552" s="56"/>
    </row>
    <row r="553" spans="2:2" ht="15.75" customHeight="1" x14ac:dyDescent="0.25">
      <c r="B553" s="56"/>
    </row>
    <row r="554" spans="2:2" ht="15.75" customHeight="1" x14ac:dyDescent="0.25">
      <c r="B554" s="56"/>
    </row>
    <row r="555" spans="2:2" ht="15.75" customHeight="1" x14ac:dyDescent="0.25">
      <c r="B555" s="56"/>
    </row>
    <row r="556" spans="2:2" ht="15.75" customHeight="1" x14ac:dyDescent="0.25">
      <c r="B556" s="56"/>
    </row>
    <row r="557" spans="2:2" ht="15.75" customHeight="1" x14ac:dyDescent="0.25">
      <c r="B557" s="56"/>
    </row>
    <row r="558" spans="2:2" ht="15.75" customHeight="1" x14ac:dyDescent="0.25">
      <c r="B558" s="56"/>
    </row>
    <row r="559" spans="2:2" ht="15.75" customHeight="1" x14ac:dyDescent="0.25">
      <c r="B559" s="56"/>
    </row>
    <row r="560" spans="2:2" ht="15.75" customHeight="1" x14ac:dyDescent="0.25">
      <c r="B560" s="56"/>
    </row>
    <row r="561" spans="2:2" ht="15.75" customHeight="1" x14ac:dyDescent="0.25">
      <c r="B561" s="56"/>
    </row>
    <row r="562" spans="2:2" ht="15.75" customHeight="1" x14ac:dyDescent="0.25">
      <c r="B562" s="56"/>
    </row>
    <row r="563" spans="2:2" ht="15.75" customHeight="1" x14ac:dyDescent="0.25">
      <c r="B563" s="56"/>
    </row>
    <row r="564" spans="2:2" ht="15.75" customHeight="1" x14ac:dyDescent="0.25">
      <c r="B564" s="56"/>
    </row>
    <row r="565" spans="2:2" ht="15.75" customHeight="1" x14ac:dyDescent="0.25">
      <c r="B565" s="56"/>
    </row>
    <row r="566" spans="2:2" ht="15.75" customHeight="1" x14ac:dyDescent="0.25">
      <c r="B566" s="56"/>
    </row>
    <row r="567" spans="2:2" ht="15.75" customHeight="1" x14ac:dyDescent="0.25">
      <c r="B567" s="56"/>
    </row>
    <row r="568" spans="2:2" ht="15.75" customHeight="1" x14ac:dyDescent="0.25">
      <c r="B568" s="56"/>
    </row>
    <row r="569" spans="2:2" ht="15.75" customHeight="1" x14ac:dyDescent="0.25">
      <c r="B569" s="56"/>
    </row>
    <row r="570" spans="2:2" ht="15.75" customHeight="1" x14ac:dyDescent="0.25">
      <c r="B570" s="56"/>
    </row>
    <row r="571" spans="2:2" ht="15.75" customHeight="1" x14ac:dyDescent="0.25">
      <c r="B571" s="56"/>
    </row>
    <row r="572" spans="2:2" ht="15.75" customHeight="1" x14ac:dyDescent="0.25">
      <c r="B572" s="56"/>
    </row>
    <row r="573" spans="2:2" ht="15.75" customHeight="1" x14ac:dyDescent="0.25">
      <c r="B573" s="56"/>
    </row>
    <row r="574" spans="2:2" ht="15.75" customHeight="1" x14ac:dyDescent="0.25">
      <c r="B574" s="56"/>
    </row>
    <row r="575" spans="2:2" ht="15.75" customHeight="1" x14ac:dyDescent="0.25">
      <c r="B575" s="56"/>
    </row>
    <row r="576" spans="2:2" ht="15.75" customHeight="1" x14ac:dyDescent="0.25">
      <c r="B576" s="56"/>
    </row>
    <row r="577" spans="2:2" ht="15.75" customHeight="1" x14ac:dyDescent="0.25">
      <c r="B577" s="56"/>
    </row>
    <row r="578" spans="2:2" ht="15.75" customHeight="1" x14ac:dyDescent="0.25">
      <c r="B578" s="56"/>
    </row>
    <row r="579" spans="2:2" ht="15.75" customHeight="1" x14ac:dyDescent="0.25">
      <c r="B579" s="56"/>
    </row>
    <row r="580" spans="2:2" ht="15.75" customHeight="1" x14ac:dyDescent="0.25">
      <c r="B580" s="56"/>
    </row>
    <row r="581" spans="2:2" ht="15.75" customHeight="1" x14ac:dyDescent="0.25">
      <c r="B581" s="56"/>
    </row>
    <row r="582" spans="2:2" ht="15.75" customHeight="1" x14ac:dyDescent="0.25">
      <c r="B582" s="56"/>
    </row>
    <row r="583" spans="2:2" ht="15.75" customHeight="1" x14ac:dyDescent="0.25">
      <c r="B583" s="56"/>
    </row>
    <row r="584" spans="2:2" ht="15.75" customHeight="1" x14ac:dyDescent="0.25">
      <c r="B584" s="56"/>
    </row>
    <row r="585" spans="2:2" ht="15.75" customHeight="1" x14ac:dyDescent="0.25">
      <c r="B585" s="56"/>
    </row>
    <row r="586" spans="2:2" ht="15.75" customHeight="1" x14ac:dyDescent="0.25">
      <c r="B586" s="56"/>
    </row>
    <row r="587" spans="2:2" ht="15.75" customHeight="1" x14ac:dyDescent="0.25">
      <c r="B587" s="56"/>
    </row>
    <row r="588" spans="2:2" ht="15.75" customHeight="1" x14ac:dyDescent="0.25">
      <c r="B588" s="56"/>
    </row>
    <row r="589" spans="2:2" ht="15.75" customHeight="1" x14ac:dyDescent="0.25">
      <c r="B589" s="56"/>
    </row>
    <row r="590" spans="2:2" ht="15.75" customHeight="1" x14ac:dyDescent="0.25">
      <c r="B590" s="56"/>
    </row>
    <row r="591" spans="2:2" ht="15.75" customHeight="1" x14ac:dyDescent="0.25">
      <c r="B591" s="56"/>
    </row>
    <row r="592" spans="2:2" ht="15.75" customHeight="1" x14ac:dyDescent="0.25">
      <c r="B592" s="56"/>
    </row>
    <row r="593" spans="2:2" ht="15.75" customHeight="1" x14ac:dyDescent="0.25">
      <c r="B593" s="56"/>
    </row>
    <row r="594" spans="2:2" ht="15.75" customHeight="1" x14ac:dyDescent="0.25">
      <c r="B594" s="56"/>
    </row>
    <row r="595" spans="2:2" ht="15.75" customHeight="1" x14ac:dyDescent="0.25">
      <c r="B595" s="56"/>
    </row>
    <row r="596" spans="2:2" ht="15.75" customHeight="1" x14ac:dyDescent="0.25">
      <c r="B596" s="56"/>
    </row>
    <row r="597" spans="2:2" ht="15.75" customHeight="1" x14ac:dyDescent="0.25">
      <c r="B597" s="56"/>
    </row>
    <row r="598" spans="2:2" ht="15.75" customHeight="1" x14ac:dyDescent="0.25">
      <c r="B598" s="56"/>
    </row>
    <row r="599" spans="2:2" ht="15.75" customHeight="1" x14ac:dyDescent="0.25">
      <c r="B599" s="56"/>
    </row>
    <row r="600" spans="2:2" ht="15.75" customHeight="1" x14ac:dyDescent="0.25">
      <c r="B600" s="56"/>
    </row>
    <row r="601" spans="2:2" ht="15.75" customHeight="1" x14ac:dyDescent="0.25">
      <c r="B601" s="56"/>
    </row>
    <row r="602" spans="2:2" ht="15.75" customHeight="1" x14ac:dyDescent="0.25">
      <c r="B602" s="56"/>
    </row>
    <row r="603" spans="2:2" ht="15.75" customHeight="1" x14ac:dyDescent="0.25">
      <c r="B603" s="56"/>
    </row>
    <row r="604" spans="2:2" ht="15.75" customHeight="1" x14ac:dyDescent="0.25">
      <c r="B604" s="56"/>
    </row>
    <row r="605" spans="2:2" ht="15.75" customHeight="1" x14ac:dyDescent="0.25">
      <c r="B605" s="56"/>
    </row>
    <row r="606" spans="2:2" ht="15.75" customHeight="1" x14ac:dyDescent="0.25">
      <c r="B606" s="56"/>
    </row>
    <row r="607" spans="2:2" ht="15.75" customHeight="1" x14ac:dyDescent="0.25">
      <c r="B607" s="56"/>
    </row>
    <row r="608" spans="2:2" ht="15.75" customHeight="1" x14ac:dyDescent="0.25">
      <c r="B608" s="56"/>
    </row>
    <row r="609" spans="2:2" ht="15.75" customHeight="1" x14ac:dyDescent="0.25">
      <c r="B609" s="56"/>
    </row>
    <row r="610" spans="2:2" ht="15.75" customHeight="1" x14ac:dyDescent="0.25">
      <c r="B610" s="56"/>
    </row>
    <row r="611" spans="2:2" ht="15.75" customHeight="1" x14ac:dyDescent="0.25">
      <c r="B611" s="56"/>
    </row>
    <row r="612" spans="2:2" ht="15.75" customHeight="1" x14ac:dyDescent="0.25">
      <c r="B612" s="56"/>
    </row>
    <row r="613" spans="2:2" ht="15.75" customHeight="1" x14ac:dyDescent="0.25">
      <c r="B613" s="56"/>
    </row>
    <row r="614" spans="2:2" ht="15.75" customHeight="1" x14ac:dyDescent="0.25">
      <c r="B614" s="56"/>
    </row>
    <row r="615" spans="2:2" ht="15.75" customHeight="1" x14ac:dyDescent="0.25">
      <c r="B615" s="56"/>
    </row>
    <row r="616" spans="2:2" ht="15.75" customHeight="1" x14ac:dyDescent="0.25">
      <c r="B616" s="56"/>
    </row>
    <row r="617" spans="2:2" ht="15.75" customHeight="1" x14ac:dyDescent="0.25">
      <c r="B617" s="56"/>
    </row>
    <row r="618" spans="2:2" ht="15.75" customHeight="1" x14ac:dyDescent="0.25">
      <c r="B618" s="56"/>
    </row>
    <row r="619" spans="2:2" ht="15.75" customHeight="1" x14ac:dyDescent="0.25">
      <c r="B619" s="56"/>
    </row>
    <row r="620" spans="2:2" ht="15.75" customHeight="1" x14ac:dyDescent="0.25">
      <c r="B620" s="56"/>
    </row>
    <row r="621" spans="2:2" ht="15.75" customHeight="1" x14ac:dyDescent="0.25">
      <c r="B621" s="56"/>
    </row>
    <row r="622" spans="2:2" ht="15.75" customHeight="1" x14ac:dyDescent="0.25">
      <c r="B622" s="56"/>
    </row>
    <row r="623" spans="2:2" ht="15.75" customHeight="1" x14ac:dyDescent="0.25">
      <c r="B623" s="56"/>
    </row>
    <row r="624" spans="2:2" ht="15.75" customHeight="1" x14ac:dyDescent="0.25">
      <c r="B624" s="56"/>
    </row>
    <row r="625" spans="2:2" ht="15.75" customHeight="1" x14ac:dyDescent="0.25">
      <c r="B625" s="56"/>
    </row>
    <row r="626" spans="2:2" ht="15.75" customHeight="1" x14ac:dyDescent="0.25">
      <c r="B626" s="56"/>
    </row>
    <row r="627" spans="2:2" ht="15.75" customHeight="1" x14ac:dyDescent="0.25">
      <c r="B627" s="56"/>
    </row>
    <row r="628" spans="2:2" ht="15.75" customHeight="1" x14ac:dyDescent="0.25">
      <c r="B628" s="56"/>
    </row>
    <row r="629" spans="2:2" ht="15.75" customHeight="1" x14ac:dyDescent="0.25">
      <c r="B629" s="56"/>
    </row>
    <row r="630" spans="2:2" ht="15.75" customHeight="1" x14ac:dyDescent="0.25">
      <c r="B630" s="56"/>
    </row>
    <row r="631" spans="2:2" ht="15.75" customHeight="1" x14ac:dyDescent="0.25">
      <c r="B631" s="56"/>
    </row>
    <row r="632" spans="2:2" ht="15.75" customHeight="1" x14ac:dyDescent="0.25">
      <c r="B632" s="56"/>
    </row>
    <row r="633" spans="2:2" ht="15.75" customHeight="1" x14ac:dyDescent="0.25">
      <c r="B633" s="56"/>
    </row>
    <row r="634" spans="2:2" ht="15.75" customHeight="1" x14ac:dyDescent="0.25">
      <c r="B634" s="56"/>
    </row>
    <row r="635" spans="2:2" ht="15.75" customHeight="1" x14ac:dyDescent="0.25">
      <c r="B635" s="56"/>
    </row>
    <row r="636" spans="2:2" ht="15.75" customHeight="1" x14ac:dyDescent="0.25">
      <c r="B636" s="56"/>
    </row>
    <row r="637" spans="2:2" ht="15.75" customHeight="1" x14ac:dyDescent="0.25">
      <c r="B637" s="56"/>
    </row>
    <row r="638" spans="2:2" ht="15.75" customHeight="1" x14ac:dyDescent="0.25">
      <c r="B638" s="56"/>
    </row>
    <row r="639" spans="2:2" ht="15.75" customHeight="1" x14ac:dyDescent="0.25">
      <c r="B639" s="56"/>
    </row>
    <row r="640" spans="2:2" ht="15.75" customHeight="1" x14ac:dyDescent="0.25">
      <c r="B640" s="56"/>
    </row>
    <row r="641" spans="2:2" ht="15.75" customHeight="1" x14ac:dyDescent="0.25">
      <c r="B641" s="56"/>
    </row>
    <row r="642" spans="2:2" ht="15.75" customHeight="1" x14ac:dyDescent="0.25">
      <c r="B642" s="56"/>
    </row>
    <row r="643" spans="2:2" ht="15.75" customHeight="1" x14ac:dyDescent="0.25">
      <c r="B643" s="56"/>
    </row>
    <row r="644" spans="2:2" ht="15.75" customHeight="1" x14ac:dyDescent="0.25">
      <c r="B644" s="56"/>
    </row>
    <row r="645" spans="2:2" ht="15.75" customHeight="1" x14ac:dyDescent="0.25">
      <c r="B645" s="56"/>
    </row>
    <row r="646" spans="2:2" ht="15.75" customHeight="1" x14ac:dyDescent="0.25">
      <c r="B646" s="56"/>
    </row>
    <row r="647" spans="2:2" ht="15.75" customHeight="1" x14ac:dyDescent="0.25">
      <c r="B647" s="56"/>
    </row>
    <row r="648" spans="2:2" ht="15.75" customHeight="1" x14ac:dyDescent="0.25">
      <c r="B648" s="56"/>
    </row>
    <row r="649" spans="2:2" ht="15.75" customHeight="1" x14ac:dyDescent="0.25">
      <c r="B649" s="56"/>
    </row>
    <row r="650" spans="2:2" ht="15.75" customHeight="1" x14ac:dyDescent="0.25">
      <c r="B650" s="56"/>
    </row>
    <row r="651" spans="2:2" ht="15.75" customHeight="1" x14ac:dyDescent="0.25">
      <c r="B651" s="56"/>
    </row>
    <row r="652" spans="2:2" ht="15.75" customHeight="1" x14ac:dyDescent="0.25">
      <c r="B652" s="56"/>
    </row>
    <row r="653" spans="2:2" ht="15.75" customHeight="1" x14ac:dyDescent="0.25">
      <c r="B653" s="56"/>
    </row>
    <row r="654" spans="2:2" ht="15.75" customHeight="1" x14ac:dyDescent="0.25">
      <c r="B654" s="56"/>
    </row>
    <row r="655" spans="2:2" ht="15.75" customHeight="1" x14ac:dyDescent="0.25">
      <c r="B655" s="56"/>
    </row>
    <row r="656" spans="2:2" ht="15.75" customHeight="1" x14ac:dyDescent="0.25">
      <c r="B656" s="56"/>
    </row>
    <row r="657" spans="2:2" ht="15.75" customHeight="1" x14ac:dyDescent="0.25">
      <c r="B657" s="56"/>
    </row>
    <row r="658" spans="2:2" ht="15.75" customHeight="1" x14ac:dyDescent="0.25">
      <c r="B658" s="56"/>
    </row>
    <row r="659" spans="2:2" ht="15.75" customHeight="1" x14ac:dyDescent="0.25">
      <c r="B659" s="56"/>
    </row>
    <row r="660" spans="2:2" ht="15.75" customHeight="1" x14ac:dyDescent="0.25">
      <c r="B660" s="56"/>
    </row>
    <row r="661" spans="2:2" ht="15.75" customHeight="1" x14ac:dyDescent="0.25">
      <c r="B661" s="56"/>
    </row>
    <row r="662" spans="2:2" ht="15.75" customHeight="1" x14ac:dyDescent="0.25">
      <c r="B662" s="56"/>
    </row>
    <row r="663" spans="2:2" ht="15.75" customHeight="1" x14ac:dyDescent="0.25">
      <c r="B663" s="56"/>
    </row>
    <row r="664" spans="2:2" ht="15.75" customHeight="1" x14ac:dyDescent="0.25">
      <c r="B664" s="56"/>
    </row>
    <row r="665" spans="2:2" ht="15.75" customHeight="1" x14ac:dyDescent="0.25">
      <c r="B665" s="56"/>
    </row>
    <row r="666" spans="2:2" ht="15.75" customHeight="1" x14ac:dyDescent="0.25">
      <c r="B666" s="56"/>
    </row>
    <row r="667" spans="2:2" ht="15.75" customHeight="1" x14ac:dyDescent="0.25">
      <c r="B667" s="56"/>
    </row>
    <row r="668" spans="2:2" ht="15.75" customHeight="1" x14ac:dyDescent="0.25">
      <c r="B668" s="56"/>
    </row>
    <row r="669" spans="2:2" ht="15.75" customHeight="1" x14ac:dyDescent="0.25">
      <c r="B669" s="56"/>
    </row>
    <row r="670" spans="2:2" ht="15.75" customHeight="1" x14ac:dyDescent="0.25">
      <c r="B670" s="56"/>
    </row>
    <row r="671" spans="2:2" ht="15.75" customHeight="1" x14ac:dyDescent="0.25">
      <c r="B671" s="56"/>
    </row>
    <row r="672" spans="2:2" ht="15.75" customHeight="1" x14ac:dyDescent="0.25">
      <c r="B672" s="56"/>
    </row>
    <row r="673" spans="2:2" ht="15.75" customHeight="1" x14ac:dyDescent="0.25">
      <c r="B673" s="56"/>
    </row>
    <row r="674" spans="2:2" ht="15.75" customHeight="1" x14ac:dyDescent="0.25">
      <c r="B674" s="56"/>
    </row>
    <row r="675" spans="2:2" ht="15.75" customHeight="1" x14ac:dyDescent="0.25">
      <c r="B675" s="56"/>
    </row>
    <row r="676" spans="2:2" ht="15.75" customHeight="1" x14ac:dyDescent="0.25">
      <c r="B676" s="56"/>
    </row>
    <row r="677" spans="2:2" ht="15.75" customHeight="1" x14ac:dyDescent="0.25">
      <c r="B677" s="56"/>
    </row>
    <row r="678" spans="2:2" ht="15.75" customHeight="1" x14ac:dyDescent="0.25">
      <c r="B678" s="56"/>
    </row>
    <row r="679" spans="2:2" ht="15.75" customHeight="1" x14ac:dyDescent="0.25">
      <c r="B679" s="56"/>
    </row>
    <row r="680" spans="2:2" ht="15.75" customHeight="1" x14ac:dyDescent="0.25">
      <c r="B680" s="56"/>
    </row>
    <row r="681" spans="2:2" ht="15.75" customHeight="1" x14ac:dyDescent="0.25">
      <c r="B681" s="56"/>
    </row>
    <row r="682" spans="2:2" ht="15.75" customHeight="1" x14ac:dyDescent="0.25">
      <c r="B682" s="56"/>
    </row>
    <row r="683" spans="2:2" ht="15.75" customHeight="1" x14ac:dyDescent="0.25">
      <c r="B683" s="56"/>
    </row>
    <row r="684" spans="2:2" ht="15.75" customHeight="1" x14ac:dyDescent="0.25">
      <c r="B684" s="56"/>
    </row>
    <row r="685" spans="2:2" ht="15.75" customHeight="1" x14ac:dyDescent="0.25">
      <c r="B685" s="56"/>
    </row>
    <row r="686" spans="2:2" ht="15.75" customHeight="1" x14ac:dyDescent="0.25">
      <c r="B686" s="56"/>
    </row>
    <row r="687" spans="2:2" ht="15.75" customHeight="1" x14ac:dyDescent="0.25">
      <c r="B687" s="56"/>
    </row>
    <row r="688" spans="2:2" ht="15.75" customHeight="1" x14ac:dyDescent="0.25">
      <c r="B688" s="56"/>
    </row>
    <row r="689" spans="2:2" ht="15.75" customHeight="1" x14ac:dyDescent="0.25">
      <c r="B689" s="56"/>
    </row>
    <row r="690" spans="2:2" ht="15.75" customHeight="1" x14ac:dyDescent="0.25">
      <c r="B690" s="56"/>
    </row>
    <row r="691" spans="2:2" ht="15.75" customHeight="1" x14ac:dyDescent="0.25">
      <c r="B691" s="56"/>
    </row>
    <row r="692" spans="2:2" ht="15.75" customHeight="1" x14ac:dyDescent="0.25">
      <c r="B692" s="56"/>
    </row>
    <row r="693" spans="2:2" ht="15.75" customHeight="1" x14ac:dyDescent="0.25">
      <c r="B693" s="56"/>
    </row>
    <row r="694" spans="2:2" ht="15.75" customHeight="1" x14ac:dyDescent="0.25">
      <c r="B694" s="56"/>
    </row>
    <row r="695" spans="2:2" ht="15.75" customHeight="1" x14ac:dyDescent="0.25">
      <c r="B695" s="56"/>
    </row>
    <row r="696" spans="2:2" ht="15.75" customHeight="1" x14ac:dyDescent="0.25">
      <c r="B696" s="56"/>
    </row>
    <row r="697" spans="2:2" ht="15.75" customHeight="1" x14ac:dyDescent="0.25">
      <c r="B697" s="56"/>
    </row>
    <row r="698" spans="2:2" ht="15.75" customHeight="1" x14ac:dyDescent="0.25">
      <c r="B698" s="56"/>
    </row>
    <row r="699" spans="2:2" ht="15.75" customHeight="1" x14ac:dyDescent="0.25">
      <c r="B699" s="56"/>
    </row>
    <row r="700" spans="2:2" ht="15.75" customHeight="1" x14ac:dyDescent="0.25">
      <c r="B700" s="56"/>
    </row>
    <row r="701" spans="2:2" ht="15.75" customHeight="1" x14ac:dyDescent="0.25">
      <c r="B701" s="56"/>
    </row>
    <row r="702" spans="2:2" ht="15.75" customHeight="1" x14ac:dyDescent="0.25">
      <c r="B702" s="56"/>
    </row>
    <row r="703" spans="2:2" ht="15.75" customHeight="1" x14ac:dyDescent="0.25">
      <c r="B703" s="56"/>
    </row>
    <row r="704" spans="2:2" ht="15.75" customHeight="1" x14ac:dyDescent="0.25">
      <c r="B704" s="56"/>
    </row>
    <row r="705" spans="2:2" ht="15.75" customHeight="1" x14ac:dyDescent="0.25">
      <c r="B705" s="56"/>
    </row>
    <row r="706" spans="2:2" ht="15.75" customHeight="1" x14ac:dyDescent="0.25">
      <c r="B706" s="56"/>
    </row>
    <row r="707" spans="2:2" ht="15.75" customHeight="1" x14ac:dyDescent="0.25">
      <c r="B707" s="56"/>
    </row>
    <row r="708" spans="2:2" ht="15.75" customHeight="1" x14ac:dyDescent="0.25">
      <c r="B708" s="56"/>
    </row>
    <row r="709" spans="2:2" ht="15.75" customHeight="1" x14ac:dyDescent="0.25">
      <c r="B709" s="56"/>
    </row>
    <row r="710" spans="2:2" ht="15.75" customHeight="1" x14ac:dyDescent="0.25">
      <c r="B710" s="56"/>
    </row>
    <row r="711" spans="2:2" ht="15.75" customHeight="1" x14ac:dyDescent="0.25">
      <c r="B711" s="56"/>
    </row>
    <row r="712" spans="2:2" ht="15.75" customHeight="1" x14ac:dyDescent="0.25">
      <c r="B712" s="56"/>
    </row>
    <row r="713" spans="2:2" ht="15.75" customHeight="1" x14ac:dyDescent="0.25">
      <c r="B713" s="56"/>
    </row>
    <row r="714" spans="2:2" ht="15.75" customHeight="1" x14ac:dyDescent="0.25">
      <c r="B714" s="56"/>
    </row>
    <row r="715" spans="2:2" ht="15.75" customHeight="1" x14ac:dyDescent="0.25">
      <c r="B715" s="56"/>
    </row>
    <row r="716" spans="2:2" ht="15.75" customHeight="1" x14ac:dyDescent="0.25">
      <c r="B716" s="56"/>
    </row>
    <row r="717" spans="2:2" ht="15.75" customHeight="1" x14ac:dyDescent="0.25">
      <c r="B717" s="56"/>
    </row>
    <row r="718" spans="2:2" ht="15.75" customHeight="1" x14ac:dyDescent="0.25">
      <c r="B718" s="56"/>
    </row>
    <row r="719" spans="2:2" ht="15.75" customHeight="1" x14ac:dyDescent="0.25">
      <c r="B719" s="56"/>
    </row>
    <row r="720" spans="2:2" ht="15.75" customHeight="1" x14ac:dyDescent="0.25">
      <c r="B720" s="56"/>
    </row>
    <row r="721" spans="2:2" ht="15.75" customHeight="1" x14ac:dyDescent="0.25">
      <c r="B721" s="56"/>
    </row>
    <row r="722" spans="2:2" ht="15.75" customHeight="1" x14ac:dyDescent="0.25">
      <c r="B722" s="56"/>
    </row>
    <row r="723" spans="2:2" ht="15.75" customHeight="1" x14ac:dyDescent="0.25">
      <c r="B723" s="56"/>
    </row>
    <row r="724" spans="2:2" ht="15.75" customHeight="1" x14ac:dyDescent="0.25">
      <c r="B724" s="56"/>
    </row>
    <row r="725" spans="2:2" ht="15.75" customHeight="1" x14ac:dyDescent="0.25">
      <c r="B725" s="56"/>
    </row>
    <row r="726" spans="2:2" ht="15.75" customHeight="1" x14ac:dyDescent="0.25">
      <c r="B726" s="56"/>
    </row>
    <row r="727" spans="2:2" ht="15.75" customHeight="1" x14ac:dyDescent="0.25">
      <c r="B727" s="56"/>
    </row>
    <row r="728" spans="2:2" ht="15.75" customHeight="1" x14ac:dyDescent="0.25">
      <c r="B728" s="56"/>
    </row>
    <row r="729" spans="2:2" ht="15.75" customHeight="1" x14ac:dyDescent="0.25">
      <c r="B729" s="56"/>
    </row>
    <row r="730" spans="2:2" ht="15.75" customHeight="1" x14ac:dyDescent="0.25">
      <c r="B730" s="56"/>
    </row>
    <row r="731" spans="2:2" ht="15.75" customHeight="1" x14ac:dyDescent="0.25">
      <c r="B731" s="56"/>
    </row>
    <row r="732" spans="2:2" ht="15.75" customHeight="1" x14ac:dyDescent="0.25">
      <c r="B732" s="56"/>
    </row>
    <row r="733" spans="2:2" ht="15.75" customHeight="1" x14ac:dyDescent="0.25">
      <c r="B733" s="56"/>
    </row>
    <row r="734" spans="2:2" ht="15.75" customHeight="1" x14ac:dyDescent="0.25">
      <c r="B734" s="56"/>
    </row>
    <row r="735" spans="2:2" ht="15.75" customHeight="1" x14ac:dyDescent="0.25">
      <c r="B735" s="56"/>
    </row>
    <row r="736" spans="2:2" ht="15.75" customHeight="1" x14ac:dyDescent="0.25">
      <c r="B736" s="56"/>
    </row>
    <row r="737" spans="2:2" ht="15.75" customHeight="1" x14ac:dyDescent="0.25">
      <c r="B737" s="56"/>
    </row>
    <row r="738" spans="2:2" ht="15.75" customHeight="1" x14ac:dyDescent="0.25">
      <c r="B738" s="56"/>
    </row>
    <row r="739" spans="2:2" ht="15.75" customHeight="1" x14ac:dyDescent="0.25">
      <c r="B739" s="56"/>
    </row>
    <row r="740" spans="2:2" ht="15.75" customHeight="1" x14ac:dyDescent="0.25">
      <c r="B740" s="56"/>
    </row>
    <row r="741" spans="2:2" ht="15.75" customHeight="1" x14ac:dyDescent="0.25">
      <c r="B741" s="56"/>
    </row>
    <row r="742" spans="2:2" ht="15.75" customHeight="1" x14ac:dyDescent="0.25">
      <c r="B742" s="56"/>
    </row>
    <row r="743" spans="2:2" ht="15.75" customHeight="1" x14ac:dyDescent="0.25">
      <c r="B743" s="56"/>
    </row>
    <row r="744" spans="2:2" ht="15.75" customHeight="1" x14ac:dyDescent="0.25">
      <c r="B744" s="56"/>
    </row>
    <row r="745" spans="2:2" ht="15.75" customHeight="1" x14ac:dyDescent="0.25">
      <c r="B745" s="56"/>
    </row>
    <row r="746" spans="2:2" ht="15.75" customHeight="1" x14ac:dyDescent="0.25">
      <c r="B746" s="56"/>
    </row>
    <row r="747" spans="2:2" ht="15.75" customHeight="1" x14ac:dyDescent="0.25">
      <c r="B747" s="56"/>
    </row>
    <row r="748" spans="2:2" ht="15.75" customHeight="1" x14ac:dyDescent="0.25">
      <c r="B748" s="56"/>
    </row>
    <row r="749" spans="2:2" ht="15.75" customHeight="1" x14ac:dyDescent="0.25">
      <c r="B749" s="56"/>
    </row>
    <row r="750" spans="2:2" ht="15.75" customHeight="1" x14ac:dyDescent="0.25">
      <c r="B750" s="56"/>
    </row>
    <row r="751" spans="2:2" ht="15.75" customHeight="1" x14ac:dyDescent="0.25">
      <c r="B751" s="56"/>
    </row>
    <row r="752" spans="2:2" ht="15.75" customHeight="1" x14ac:dyDescent="0.25">
      <c r="B752" s="56"/>
    </row>
    <row r="753" spans="2:2" ht="15.75" customHeight="1" x14ac:dyDescent="0.25">
      <c r="B753" s="56"/>
    </row>
    <row r="754" spans="2:2" ht="15.75" customHeight="1" x14ac:dyDescent="0.25">
      <c r="B754" s="56"/>
    </row>
    <row r="755" spans="2:2" ht="15.75" customHeight="1" x14ac:dyDescent="0.25">
      <c r="B755" s="56"/>
    </row>
    <row r="756" spans="2:2" ht="15.75" customHeight="1" x14ac:dyDescent="0.25">
      <c r="B756" s="56"/>
    </row>
    <row r="757" spans="2:2" ht="15.75" customHeight="1" x14ac:dyDescent="0.25">
      <c r="B757" s="56"/>
    </row>
    <row r="758" spans="2:2" ht="15.75" customHeight="1" x14ac:dyDescent="0.25">
      <c r="B758" s="56"/>
    </row>
    <row r="759" spans="2:2" ht="15.75" customHeight="1" x14ac:dyDescent="0.25">
      <c r="B759" s="56"/>
    </row>
    <row r="760" spans="2:2" ht="15.75" customHeight="1" x14ac:dyDescent="0.25">
      <c r="B760" s="56"/>
    </row>
    <row r="761" spans="2:2" ht="15.75" customHeight="1" x14ac:dyDescent="0.25">
      <c r="B761" s="56"/>
    </row>
    <row r="762" spans="2:2" ht="15.75" customHeight="1" x14ac:dyDescent="0.25">
      <c r="B762" s="56"/>
    </row>
    <row r="763" spans="2:2" ht="15.75" customHeight="1" x14ac:dyDescent="0.25">
      <c r="B763" s="56"/>
    </row>
    <row r="764" spans="2:2" ht="15.75" customHeight="1" x14ac:dyDescent="0.25">
      <c r="B764" s="56"/>
    </row>
    <row r="765" spans="2:2" ht="15.75" customHeight="1" x14ac:dyDescent="0.25">
      <c r="B765" s="56"/>
    </row>
    <row r="766" spans="2:2" ht="15.75" customHeight="1" x14ac:dyDescent="0.25">
      <c r="B766" s="56"/>
    </row>
    <row r="767" spans="2:2" ht="15.75" customHeight="1" x14ac:dyDescent="0.25">
      <c r="B767" s="56"/>
    </row>
    <row r="768" spans="2:2" ht="15.75" customHeight="1" x14ac:dyDescent="0.25">
      <c r="B768" s="56"/>
    </row>
    <row r="769" spans="2:2" ht="15.75" customHeight="1" x14ac:dyDescent="0.25">
      <c r="B769" s="56"/>
    </row>
    <row r="770" spans="2:2" ht="15.75" customHeight="1" x14ac:dyDescent="0.25">
      <c r="B770" s="56"/>
    </row>
    <row r="771" spans="2:2" ht="15.75" customHeight="1" x14ac:dyDescent="0.25">
      <c r="B771" s="56"/>
    </row>
    <row r="772" spans="2:2" ht="15.75" customHeight="1" x14ac:dyDescent="0.25">
      <c r="B772" s="56"/>
    </row>
    <row r="773" spans="2:2" ht="15.75" customHeight="1" x14ac:dyDescent="0.25">
      <c r="B773" s="56"/>
    </row>
    <row r="774" spans="2:2" ht="15.75" customHeight="1" x14ac:dyDescent="0.25">
      <c r="B774" s="56"/>
    </row>
    <row r="775" spans="2:2" ht="15.75" customHeight="1" x14ac:dyDescent="0.25">
      <c r="B775" s="56"/>
    </row>
    <row r="776" spans="2:2" ht="15.75" customHeight="1" x14ac:dyDescent="0.25">
      <c r="B776" s="56"/>
    </row>
    <row r="777" spans="2:2" ht="15.75" customHeight="1" x14ac:dyDescent="0.25">
      <c r="B777" s="56"/>
    </row>
    <row r="778" spans="2:2" ht="15.75" customHeight="1" x14ac:dyDescent="0.25">
      <c r="B778" s="56"/>
    </row>
    <row r="779" spans="2:2" ht="15.75" customHeight="1" x14ac:dyDescent="0.25">
      <c r="B779" s="56"/>
    </row>
    <row r="780" spans="2:2" ht="15.75" customHeight="1" x14ac:dyDescent="0.25">
      <c r="B780" s="56"/>
    </row>
    <row r="781" spans="2:2" ht="15.75" customHeight="1" x14ac:dyDescent="0.25">
      <c r="B781" s="56"/>
    </row>
    <row r="782" spans="2:2" ht="15.75" customHeight="1" x14ac:dyDescent="0.25">
      <c r="B782" s="56"/>
    </row>
    <row r="783" spans="2:2" ht="15.75" customHeight="1" x14ac:dyDescent="0.25">
      <c r="B783" s="56"/>
    </row>
    <row r="784" spans="2:2" ht="15.75" customHeight="1" x14ac:dyDescent="0.25">
      <c r="B784" s="56"/>
    </row>
    <row r="785" spans="2:2" ht="15.75" customHeight="1" x14ac:dyDescent="0.25">
      <c r="B785" s="56"/>
    </row>
    <row r="786" spans="2:2" ht="15.75" customHeight="1" x14ac:dyDescent="0.25">
      <c r="B786" s="56"/>
    </row>
    <row r="787" spans="2:2" ht="15.75" customHeight="1" x14ac:dyDescent="0.25">
      <c r="B787" s="56"/>
    </row>
    <row r="788" spans="2:2" ht="15.75" customHeight="1" x14ac:dyDescent="0.25">
      <c r="B788" s="56"/>
    </row>
    <row r="789" spans="2:2" ht="15.75" customHeight="1" x14ac:dyDescent="0.25">
      <c r="B789" s="56"/>
    </row>
    <row r="790" spans="2:2" ht="15.75" customHeight="1" x14ac:dyDescent="0.25">
      <c r="B790" s="56"/>
    </row>
    <row r="791" spans="2:2" ht="15.75" customHeight="1" x14ac:dyDescent="0.25">
      <c r="B791" s="56"/>
    </row>
    <row r="792" spans="2:2" ht="15.75" customHeight="1" x14ac:dyDescent="0.25">
      <c r="B792" s="56"/>
    </row>
    <row r="793" spans="2:2" ht="15.75" customHeight="1" x14ac:dyDescent="0.25">
      <c r="B793" s="56"/>
    </row>
    <row r="794" spans="2:2" ht="15.75" customHeight="1" x14ac:dyDescent="0.25">
      <c r="B794" s="56"/>
    </row>
    <row r="795" spans="2:2" ht="15.75" customHeight="1" x14ac:dyDescent="0.25">
      <c r="B795" s="56"/>
    </row>
    <row r="796" spans="2:2" ht="15.75" customHeight="1" x14ac:dyDescent="0.25">
      <c r="B796" s="56"/>
    </row>
    <row r="797" spans="2:2" ht="15.75" customHeight="1" x14ac:dyDescent="0.25">
      <c r="B797" s="56"/>
    </row>
    <row r="798" spans="2:2" ht="15.75" customHeight="1" x14ac:dyDescent="0.25">
      <c r="B798" s="56"/>
    </row>
    <row r="799" spans="2:2" ht="15.75" customHeight="1" x14ac:dyDescent="0.25">
      <c r="B799" s="56"/>
    </row>
    <row r="800" spans="2:2" ht="15.75" customHeight="1" x14ac:dyDescent="0.25">
      <c r="B800" s="56"/>
    </row>
    <row r="801" spans="2:2" ht="15.75" customHeight="1" x14ac:dyDescent="0.25">
      <c r="B801" s="56"/>
    </row>
    <row r="802" spans="2:2" ht="15.75" customHeight="1" x14ac:dyDescent="0.25">
      <c r="B802" s="56"/>
    </row>
    <row r="803" spans="2:2" ht="15.75" customHeight="1" x14ac:dyDescent="0.25">
      <c r="B803" s="56"/>
    </row>
    <row r="804" spans="2:2" ht="15.75" customHeight="1" x14ac:dyDescent="0.25">
      <c r="B804" s="56"/>
    </row>
    <row r="805" spans="2:2" ht="15.75" customHeight="1" x14ac:dyDescent="0.25">
      <c r="B805" s="56"/>
    </row>
    <row r="806" spans="2:2" ht="15.75" customHeight="1" x14ac:dyDescent="0.25">
      <c r="B806" s="56"/>
    </row>
    <row r="807" spans="2:2" ht="15.75" customHeight="1" x14ac:dyDescent="0.25">
      <c r="B807" s="56"/>
    </row>
    <row r="808" spans="2:2" ht="15.75" customHeight="1" x14ac:dyDescent="0.25">
      <c r="B808" s="56"/>
    </row>
    <row r="809" spans="2:2" ht="15.75" customHeight="1" x14ac:dyDescent="0.25">
      <c r="B809" s="56"/>
    </row>
    <row r="810" spans="2:2" ht="15.75" customHeight="1" x14ac:dyDescent="0.25">
      <c r="B810" s="56"/>
    </row>
    <row r="811" spans="2:2" ht="15.75" customHeight="1" x14ac:dyDescent="0.25">
      <c r="B811" s="56"/>
    </row>
    <row r="812" spans="2:2" ht="15.75" customHeight="1" x14ac:dyDescent="0.25">
      <c r="B812" s="56"/>
    </row>
    <row r="813" spans="2:2" ht="15.75" customHeight="1" x14ac:dyDescent="0.25">
      <c r="B813" s="56"/>
    </row>
    <row r="814" spans="2:2" ht="15.75" customHeight="1" x14ac:dyDescent="0.25">
      <c r="B814" s="56"/>
    </row>
    <row r="815" spans="2:2" ht="15.75" customHeight="1" x14ac:dyDescent="0.25">
      <c r="B815" s="56"/>
    </row>
    <row r="816" spans="2:2" ht="15.75" customHeight="1" x14ac:dyDescent="0.25">
      <c r="B816" s="56"/>
    </row>
    <row r="817" spans="2:2" ht="15.75" customHeight="1" x14ac:dyDescent="0.25">
      <c r="B817" s="56"/>
    </row>
    <row r="818" spans="2:2" ht="15.75" customHeight="1" x14ac:dyDescent="0.25">
      <c r="B818" s="56"/>
    </row>
    <row r="819" spans="2:2" ht="15.75" customHeight="1" x14ac:dyDescent="0.25">
      <c r="B819" s="56"/>
    </row>
    <row r="820" spans="2:2" ht="15.75" customHeight="1" x14ac:dyDescent="0.25">
      <c r="B820" s="56"/>
    </row>
    <row r="821" spans="2:2" ht="15.75" customHeight="1" x14ac:dyDescent="0.25">
      <c r="B821" s="56"/>
    </row>
    <row r="822" spans="2:2" ht="15.75" customHeight="1" x14ac:dyDescent="0.25">
      <c r="B822" s="56"/>
    </row>
    <row r="823" spans="2:2" ht="15.75" customHeight="1" x14ac:dyDescent="0.25">
      <c r="B823" s="56"/>
    </row>
    <row r="824" spans="2:2" ht="15.75" customHeight="1" x14ac:dyDescent="0.25">
      <c r="B824" s="56"/>
    </row>
    <row r="825" spans="2:2" ht="15.75" customHeight="1" x14ac:dyDescent="0.25">
      <c r="B825" s="56"/>
    </row>
    <row r="826" spans="2:2" ht="15.75" customHeight="1" x14ac:dyDescent="0.25">
      <c r="B826" s="56"/>
    </row>
    <row r="827" spans="2:2" ht="15.75" customHeight="1" x14ac:dyDescent="0.25">
      <c r="B827" s="56"/>
    </row>
    <row r="828" spans="2:2" ht="15.75" customHeight="1" x14ac:dyDescent="0.25">
      <c r="B828" s="56"/>
    </row>
    <row r="829" spans="2:2" ht="15.75" customHeight="1" x14ac:dyDescent="0.25">
      <c r="B829" s="56"/>
    </row>
    <row r="830" spans="2:2" ht="15.75" customHeight="1" x14ac:dyDescent="0.25">
      <c r="B830" s="56"/>
    </row>
    <row r="831" spans="2:2" ht="15.75" customHeight="1" x14ac:dyDescent="0.25">
      <c r="B831" s="56"/>
    </row>
    <row r="832" spans="2:2" ht="15.75" customHeight="1" x14ac:dyDescent="0.25">
      <c r="B832" s="56"/>
    </row>
    <row r="833" spans="2:2" ht="15.75" customHeight="1" x14ac:dyDescent="0.25">
      <c r="B833" s="56"/>
    </row>
    <row r="834" spans="2:2" ht="15.75" customHeight="1" x14ac:dyDescent="0.25">
      <c r="B834" s="56"/>
    </row>
    <row r="835" spans="2:2" ht="15.75" customHeight="1" x14ac:dyDescent="0.25">
      <c r="B835" s="56"/>
    </row>
    <row r="836" spans="2:2" ht="15.75" customHeight="1" x14ac:dyDescent="0.25">
      <c r="B836" s="56"/>
    </row>
    <row r="837" spans="2:2" ht="15.75" customHeight="1" x14ac:dyDescent="0.25">
      <c r="B837" s="56"/>
    </row>
    <row r="838" spans="2:2" ht="15.75" customHeight="1" x14ac:dyDescent="0.25">
      <c r="B838" s="56"/>
    </row>
    <row r="839" spans="2:2" ht="15.75" customHeight="1" x14ac:dyDescent="0.25">
      <c r="B839" s="56"/>
    </row>
    <row r="840" spans="2:2" ht="15.75" customHeight="1" x14ac:dyDescent="0.25">
      <c r="B840" s="56"/>
    </row>
    <row r="841" spans="2:2" ht="15.75" customHeight="1" x14ac:dyDescent="0.25">
      <c r="B841" s="56"/>
    </row>
    <row r="842" spans="2:2" ht="15.75" customHeight="1" x14ac:dyDescent="0.25">
      <c r="B842" s="56"/>
    </row>
    <row r="843" spans="2:2" ht="15.75" customHeight="1" x14ac:dyDescent="0.25">
      <c r="B843" s="56"/>
    </row>
    <row r="844" spans="2:2" ht="15.75" customHeight="1" x14ac:dyDescent="0.25">
      <c r="B844" s="56"/>
    </row>
    <row r="845" spans="2:2" ht="15.75" customHeight="1" x14ac:dyDescent="0.25">
      <c r="B845" s="56"/>
    </row>
    <row r="846" spans="2:2" ht="15.75" customHeight="1" x14ac:dyDescent="0.25">
      <c r="B846" s="56"/>
    </row>
    <row r="847" spans="2:2" ht="15.75" customHeight="1" x14ac:dyDescent="0.25">
      <c r="B847" s="56"/>
    </row>
    <row r="848" spans="2:2" ht="15.75" customHeight="1" x14ac:dyDescent="0.25">
      <c r="B848" s="56"/>
    </row>
    <row r="849" spans="2:2" ht="15.75" customHeight="1" x14ac:dyDescent="0.25">
      <c r="B849" s="56"/>
    </row>
    <row r="850" spans="2:2" ht="15.75" customHeight="1" x14ac:dyDescent="0.25">
      <c r="B850" s="56"/>
    </row>
    <row r="851" spans="2:2" ht="15.75" customHeight="1" x14ac:dyDescent="0.25">
      <c r="B851" s="56"/>
    </row>
    <row r="852" spans="2:2" ht="15.75" customHeight="1" x14ac:dyDescent="0.25">
      <c r="B852" s="56"/>
    </row>
    <row r="853" spans="2:2" ht="15.75" customHeight="1" x14ac:dyDescent="0.25">
      <c r="B853" s="56"/>
    </row>
    <row r="854" spans="2:2" ht="15.75" customHeight="1" x14ac:dyDescent="0.25">
      <c r="B854" s="56"/>
    </row>
    <row r="855" spans="2:2" ht="15.75" customHeight="1" x14ac:dyDescent="0.25">
      <c r="B855" s="56"/>
    </row>
    <row r="856" spans="2:2" ht="15.75" customHeight="1" x14ac:dyDescent="0.25">
      <c r="B856" s="56"/>
    </row>
    <row r="857" spans="2:2" ht="15.75" customHeight="1" x14ac:dyDescent="0.25">
      <c r="B857" s="56"/>
    </row>
    <row r="858" spans="2:2" ht="15.75" customHeight="1" x14ac:dyDescent="0.25">
      <c r="B858" s="56"/>
    </row>
    <row r="859" spans="2:2" ht="15.75" customHeight="1" x14ac:dyDescent="0.25">
      <c r="B859" s="56"/>
    </row>
    <row r="860" spans="2:2" ht="15.75" customHeight="1" x14ac:dyDescent="0.25">
      <c r="B860" s="56"/>
    </row>
    <row r="861" spans="2:2" ht="15.75" customHeight="1" x14ac:dyDescent="0.25">
      <c r="B861" s="56"/>
    </row>
    <row r="862" spans="2:2" ht="15.75" customHeight="1" x14ac:dyDescent="0.25">
      <c r="B862" s="56"/>
    </row>
    <row r="863" spans="2:2" ht="15.75" customHeight="1" x14ac:dyDescent="0.25">
      <c r="B863" s="56"/>
    </row>
    <row r="864" spans="2:2" ht="15.75" customHeight="1" x14ac:dyDescent="0.25">
      <c r="B864" s="56"/>
    </row>
    <row r="865" spans="2:2" ht="15.75" customHeight="1" x14ac:dyDescent="0.25">
      <c r="B865" s="56"/>
    </row>
    <row r="866" spans="2:2" ht="15.75" customHeight="1" x14ac:dyDescent="0.25">
      <c r="B866" s="56"/>
    </row>
    <row r="867" spans="2:2" ht="15.75" customHeight="1" x14ac:dyDescent="0.25">
      <c r="B867" s="56"/>
    </row>
    <row r="868" spans="2:2" ht="15.75" customHeight="1" x14ac:dyDescent="0.25">
      <c r="B868" s="56"/>
    </row>
    <row r="869" spans="2:2" ht="15.75" customHeight="1" x14ac:dyDescent="0.25">
      <c r="B869" s="56"/>
    </row>
    <row r="870" spans="2:2" ht="15.75" customHeight="1" x14ac:dyDescent="0.25">
      <c r="B870" s="56"/>
    </row>
    <row r="871" spans="2:2" ht="15.75" customHeight="1" x14ac:dyDescent="0.25">
      <c r="B871" s="56"/>
    </row>
    <row r="872" spans="2:2" ht="15.75" customHeight="1" x14ac:dyDescent="0.25">
      <c r="B872" s="56"/>
    </row>
    <row r="873" spans="2:2" ht="15.75" customHeight="1" x14ac:dyDescent="0.25">
      <c r="B873" s="56"/>
    </row>
    <row r="874" spans="2:2" ht="15.75" customHeight="1" x14ac:dyDescent="0.25">
      <c r="B874" s="56"/>
    </row>
    <row r="875" spans="2:2" ht="15.75" customHeight="1" x14ac:dyDescent="0.25">
      <c r="B875" s="56"/>
    </row>
    <row r="876" spans="2:2" ht="15.75" customHeight="1" x14ac:dyDescent="0.25">
      <c r="B876" s="56"/>
    </row>
    <row r="877" spans="2:2" ht="15.75" customHeight="1" x14ac:dyDescent="0.25">
      <c r="B877" s="56"/>
    </row>
    <row r="878" spans="2:2" ht="15.75" customHeight="1" x14ac:dyDescent="0.25">
      <c r="B878" s="56"/>
    </row>
    <row r="879" spans="2:2" ht="15.75" customHeight="1" x14ac:dyDescent="0.25">
      <c r="B879" s="56"/>
    </row>
    <row r="880" spans="2:2" ht="15.75" customHeight="1" x14ac:dyDescent="0.25">
      <c r="B880" s="56"/>
    </row>
    <row r="881" spans="2:2" ht="15.75" customHeight="1" x14ac:dyDescent="0.25">
      <c r="B881" s="56"/>
    </row>
    <row r="882" spans="2:2" ht="15.75" customHeight="1" x14ac:dyDescent="0.25">
      <c r="B882" s="56"/>
    </row>
    <row r="883" spans="2:2" ht="15.75" customHeight="1" x14ac:dyDescent="0.25">
      <c r="B883" s="56"/>
    </row>
    <row r="884" spans="2:2" ht="15.75" customHeight="1" x14ac:dyDescent="0.25">
      <c r="B884" s="56"/>
    </row>
    <row r="885" spans="2:2" ht="15.75" customHeight="1" x14ac:dyDescent="0.25">
      <c r="B885" s="56"/>
    </row>
    <row r="886" spans="2:2" ht="15.75" customHeight="1" x14ac:dyDescent="0.25">
      <c r="B886" s="56"/>
    </row>
    <row r="887" spans="2:2" ht="15.75" customHeight="1" x14ac:dyDescent="0.25">
      <c r="B887" s="56"/>
    </row>
    <row r="888" spans="2:2" ht="15.75" customHeight="1" x14ac:dyDescent="0.25">
      <c r="B888" s="56"/>
    </row>
    <row r="889" spans="2:2" ht="15.75" customHeight="1" x14ac:dyDescent="0.25">
      <c r="B889" s="56"/>
    </row>
    <row r="890" spans="2:2" ht="15.75" customHeight="1" x14ac:dyDescent="0.25">
      <c r="B890" s="56"/>
    </row>
    <row r="891" spans="2:2" ht="15.75" customHeight="1" x14ac:dyDescent="0.25">
      <c r="B891" s="56"/>
    </row>
    <row r="892" spans="2:2" ht="15.75" customHeight="1" x14ac:dyDescent="0.25">
      <c r="B892" s="56"/>
    </row>
    <row r="893" spans="2:2" ht="15.75" customHeight="1" x14ac:dyDescent="0.25">
      <c r="B893" s="56"/>
    </row>
    <row r="894" spans="2:2" ht="15.75" customHeight="1" x14ac:dyDescent="0.25">
      <c r="B894" s="56"/>
    </row>
    <row r="895" spans="2:2" ht="15.75" customHeight="1" x14ac:dyDescent="0.25">
      <c r="B895" s="56"/>
    </row>
    <row r="896" spans="2:2" ht="15.75" customHeight="1" x14ac:dyDescent="0.25">
      <c r="B896" s="56"/>
    </row>
    <row r="897" spans="2:2" ht="15.75" customHeight="1" x14ac:dyDescent="0.25">
      <c r="B897" s="56"/>
    </row>
    <row r="898" spans="2:2" ht="15.75" customHeight="1" x14ac:dyDescent="0.25">
      <c r="B898" s="56"/>
    </row>
    <row r="899" spans="2:2" ht="15.75" customHeight="1" x14ac:dyDescent="0.25">
      <c r="B899" s="56"/>
    </row>
    <row r="900" spans="2:2" ht="15.75" customHeight="1" x14ac:dyDescent="0.25">
      <c r="B900" s="56"/>
    </row>
    <row r="901" spans="2:2" ht="15.75" customHeight="1" x14ac:dyDescent="0.25">
      <c r="B901" s="56"/>
    </row>
    <row r="902" spans="2:2" ht="15.75" customHeight="1" x14ac:dyDescent="0.25">
      <c r="B902" s="56"/>
    </row>
    <row r="903" spans="2:2" ht="15.75" customHeight="1" x14ac:dyDescent="0.25">
      <c r="B903" s="56"/>
    </row>
    <row r="904" spans="2:2" ht="15.75" customHeight="1" x14ac:dyDescent="0.25">
      <c r="B904" s="56"/>
    </row>
    <row r="905" spans="2:2" ht="15.75" customHeight="1" x14ac:dyDescent="0.25">
      <c r="B905" s="56"/>
    </row>
    <row r="906" spans="2:2" ht="15.75" customHeight="1" x14ac:dyDescent="0.25">
      <c r="B906" s="56"/>
    </row>
    <row r="907" spans="2:2" ht="15.75" customHeight="1" x14ac:dyDescent="0.25">
      <c r="B907" s="56"/>
    </row>
    <row r="908" spans="2:2" ht="15.75" customHeight="1" x14ac:dyDescent="0.25">
      <c r="B908" s="56"/>
    </row>
    <row r="909" spans="2:2" ht="15.75" customHeight="1" x14ac:dyDescent="0.25">
      <c r="B909" s="56"/>
    </row>
    <row r="910" spans="2:2" ht="15.75" customHeight="1" x14ac:dyDescent="0.25">
      <c r="B910" s="56"/>
    </row>
    <row r="911" spans="2:2" ht="15.75" customHeight="1" x14ac:dyDescent="0.25">
      <c r="B911" s="56"/>
    </row>
    <row r="912" spans="2:2" ht="15.75" customHeight="1" x14ac:dyDescent="0.25">
      <c r="B912" s="56"/>
    </row>
    <row r="913" spans="2:2" ht="15.75" customHeight="1" x14ac:dyDescent="0.25">
      <c r="B913" s="56"/>
    </row>
    <row r="914" spans="2:2" ht="15.75" customHeight="1" x14ac:dyDescent="0.25">
      <c r="B914" s="56"/>
    </row>
    <row r="915" spans="2:2" ht="15.75" customHeight="1" x14ac:dyDescent="0.25">
      <c r="B915" s="56"/>
    </row>
    <row r="916" spans="2:2" ht="15.75" customHeight="1" x14ac:dyDescent="0.25">
      <c r="B916" s="56"/>
    </row>
    <row r="917" spans="2:2" ht="15.75" customHeight="1" x14ac:dyDescent="0.25">
      <c r="B917" s="56"/>
    </row>
    <row r="918" spans="2:2" ht="15.75" customHeight="1" x14ac:dyDescent="0.25">
      <c r="B918" s="56"/>
    </row>
    <row r="919" spans="2:2" ht="15.75" customHeight="1" x14ac:dyDescent="0.25">
      <c r="B919" s="56"/>
    </row>
    <row r="920" spans="2:2" ht="15.75" customHeight="1" x14ac:dyDescent="0.25">
      <c r="B920" s="56"/>
    </row>
    <row r="921" spans="2:2" ht="15.75" customHeight="1" x14ac:dyDescent="0.25">
      <c r="B921" s="56"/>
    </row>
    <row r="922" spans="2:2" ht="15.75" customHeight="1" x14ac:dyDescent="0.25">
      <c r="B922" s="56"/>
    </row>
    <row r="923" spans="2:2" ht="15.75" customHeight="1" x14ac:dyDescent="0.25">
      <c r="B923" s="56"/>
    </row>
    <row r="924" spans="2:2" ht="15.75" customHeight="1" x14ac:dyDescent="0.25">
      <c r="B924" s="56"/>
    </row>
    <row r="925" spans="2:2" ht="15.75" customHeight="1" x14ac:dyDescent="0.25">
      <c r="B925" s="56"/>
    </row>
    <row r="926" spans="2:2" ht="15.75" customHeight="1" x14ac:dyDescent="0.25">
      <c r="B926" s="56"/>
    </row>
    <row r="927" spans="2:2" ht="15.75" customHeight="1" x14ac:dyDescent="0.25">
      <c r="B927" s="56"/>
    </row>
    <row r="928" spans="2:2" ht="15.75" customHeight="1" x14ac:dyDescent="0.25">
      <c r="B928" s="56"/>
    </row>
    <row r="929" spans="2:2" ht="15.75" customHeight="1" x14ac:dyDescent="0.25">
      <c r="B929" s="56"/>
    </row>
    <row r="930" spans="2:2" ht="15.75" customHeight="1" x14ac:dyDescent="0.25">
      <c r="B930" s="56"/>
    </row>
    <row r="931" spans="2:2" ht="15.75" customHeight="1" x14ac:dyDescent="0.25">
      <c r="B931" s="56"/>
    </row>
    <row r="932" spans="2:2" ht="15.75" customHeight="1" x14ac:dyDescent="0.25">
      <c r="B932" s="56"/>
    </row>
    <row r="933" spans="2:2" ht="15.75" customHeight="1" x14ac:dyDescent="0.25">
      <c r="B933" s="56"/>
    </row>
    <row r="934" spans="2:2" ht="15.75" customHeight="1" x14ac:dyDescent="0.25">
      <c r="B934" s="56"/>
    </row>
    <row r="935" spans="2:2" ht="15.75" customHeight="1" x14ac:dyDescent="0.25">
      <c r="B935" s="56"/>
    </row>
    <row r="936" spans="2:2" ht="15.75" customHeight="1" x14ac:dyDescent="0.25">
      <c r="B936" s="56"/>
    </row>
    <row r="937" spans="2:2" ht="15.75" customHeight="1" x14ac:dyDescent="0.25">
      <c r="B937" s="56"/>
    </row>
    <row r="938" spans="2:2" ht="15.75" customHeight="1" x14ac:dyDescent="0.25">
      <c r="B938" s="56"/>
    </row>
    <row r="939" spans="2:2" ht="15.75" customHeight="1" x14ac:dyDescent="0.25">
      <c r="B939" s="56"/>
    </row>
    <row r="940" spans="2:2" ht="15.75" customHeight="1" x14ac:dyDescent="0.25">
      <c r="B940" s="56"/>
    </row>
    <row r="941" spans="2:2" ht="15.75" customHeight="1" x14ac:dyDescent="0.25">
      <c r="B941" s="56"/>
    </row>
    <row r="942" spans="2:2" ht="15.75" customHeight="1" x14ac:dyDescent="0.25">
      <c r="B942" s="56"/>
    </row>
    <row r="943" spans="2:2" ht="15.75" customHeight="1" x14ac:dyDescent="0.25">
      <c r="B943" s="56"/>
    </row>
    <row r="944" spans="2:2" ht="15.75" customHeight="1" x14ac:dyDescent="0.25">
      <c r="B944" s="56"/>
    </row>
    <row r="945" spans="2:2" ht="15.75" customHeight="1" x14ac:dyDescent="0.25">
      <c r="B945" s="56"/>
    </row>
    <row r="946" spans="2:2" ht="15.75" customHeight="1" x14ac:dyDescent="0.25">
      <c r="B946" s="56"/>
    </row>
    <row r="947" spans="2:2" ht="15.75" customHeight="1" x14ac:dyDescent="0.25">
      <c r="B947" s="56"/>
    </row>
    <row r="948" spans="2:2" ht="15.75" customHeight="1" x14ac:dyDescent="0.25">
      <c r="B948" s="56"/>
    </row>
    <row r="949" spans="2:2" ht="15.75" customHeight="1" x14ac:dyDescent="0.25">
      <c r="B949" s="56"/>
    </row>
    <row r="950" spans="2:2" ht="15.75" customHeight="1" x14ac:dyDescent="0.25">
      <c r="B950" s="56"/>
    </row>
    <row r="951" spans="2:2" ht="15.75" customHeight="1" x14ac:dyDescent="0.25">
      <c r="B951" s="56"/>
    </row>
    <row r="952" spans="2:2" ht="15.75" customHeight="1" x14ac:dyDescent="0.25">
      <c r="B952" s="56"/>
    </row>
    <row r="953" spans="2:2" ht="15.75" customHeight="1" x14ac:dyDescent="0.25">
      <c r="B953" s="56"/>
    </row>
    <row r="954" spans="2:2" ht="15.75" customHeight="1" x14ac:dyDescent="0.25">
      <c r="B954" s="56"/>
    </row>
    <row r="955" spans="2:2" ht="15.75" customHeight="1" x14ac:dyDescent="0.25">
      <c r="B955" s="56"/>
    </row>
    <row r="956" spans="2:2" ht="15.75" customHeight="1" x14ac:dyDescent="0.25">
      <c r="B956" s="56"/>
    </row>
    <row r="957" spans="2:2" ht="15.75" customHeight="1" x14ac:dyDescent="0.25">
      <c r="B957" s="56"/>
    </row>
    <row r="958" spans="2:2" ht="15.75" customHeight="1" x14ac:dyDescent="0.25">
      <c r="B958" s="56"/>
    </row>
    <row r="959" spans="2:2" ht="15.75" customHeight="1" x14ac:dyDescent="0.25">
      <c r="B959" s="56"/>
    </row>
    <row r="960" spans="2:2" ht="15.75" customHeight="1" x14ac:dyDescent="0.25">
      <c r="B960" s="56"/>
    </row>
    <row r="961" spans="2:2" ht="15.75" customHeight="1" x14ac:dyDescent="0.25">
      <c r="B961" s="56"/>
    </row>
    <row r="962" spans="2:2" ht="15.75" customHeight="1" x14ac:dyDescent="0.25">
      <c r="B962" s="56"/>
    </row>
    <row r="963" spans="2:2" ht="15.75" customHeight="1" x14ac:dyDescent="0.25">
      <c r="B963" s="56"/>
    </row>
    <row r="964" spans="2:2" ht="15.75" customHeight="1" x14ac:dyDescent="0.25">
      <c r="B964" s="56"/>
    </row>
    <row r="965" spans="2:2" ht="15.75" customHeight="1" x14ac:dyDescent="0.25">
      <c r="B965" s="56"/>
    </row>
    <row r="966" spans="2:2" ht="15.75" customHeight="1" x14ac:dyDescent="0.25">
      <c r="B966" s="56"/>
    </row>
    <row r="967" spans="2:2" ht="15.75" customHeight="1" x14ac:dyDescent="0.25">
      <c r="B967" s="56"/>
    </row>
    <row r="968" spans="2:2" ht="15.75" customHeight="1" x14ac:dyDescent="0.25">
      <c r="B968" s="56"/>
    </row>
    <row r="969" spans="2:2" ht="15.75" customHeight="1" x14ac:dyDescent="0.25">
      <c r="B969" s="56"/>
    </row>
    <row r="970" spans="2:2" ht="15.75" customHeight="1" x14ac:dyDescent="0.25">
      <c r="B970" s="56"/>
    </row>
    <row r="971" spans="2:2" ht="15.75" customHeight="1" x14ac:dyDescent="0.25">
      <c r="B971" s="56"/>
    </row>
    <row r="972" spans="2:2" ht="15.75" customHeight="1" x14ac:dyDescent="0.25">
      <c r="B972" s="56"/>
    </row>
    <row r="973" spans="2:2" ht="15.75" customHeight="1" x14ac:dyDescent="0.25">
      <c r="B973" s="56"/>
    </row>
    <row r="974" spans="2:2" ht="15.75" customHeight="1" x14ac:dyDescent="0.25">
      <c r="B974" s="56"/>
    </row>
    <row r="975" spans="2:2" ht="15.75" customHeight="1" x14ac:dyDescent="0.25">
      <c r="B975" s="56"/>
    </row>
    <row r="976" spans="2:2" ht="15.75" customHeight="1" x14ac:dyDescent="0.25">
      <c r="B976" s="56"/>
    </row>
    <row r="977" spans="2:2" ht="15.75" customHeight="1" x14ac:dyDescent="0.25">
      <c r="B977" s="56"/>
    </row>
    <row r="978" spans="2:2" ht="15.75" customHeight="1" x14ac:dyDescent="0.25">
      <c r="B978" s="56"/>
    </row>
    <row r="979" spans="2:2" ht="15.75" customHeight="1" x14ac:dyDescent="0.25">
      <c r="B979" s="56"/>
    </row>
    <row r="980" spans="2:2" ht="15.75" customHeight="1" x14ac:dyDescent="0.25">
      <c r="B980" s="56"/>
    </row>
    <row r="981" spans="2:2" ht="15.75" customHeight="1" x14ac:dyDescent="0.25">
      <c r="B981" s="56"/>
    </row>
    <row r="982" spans="2:2" ht="15.75" customHeight="1" x14ac:dyDescent="0.25">
      <c r="B982" s="56"/>
    </row>
    <row r="983" spans="2:2" ht="15.75" customHeight="1" x14ac:dyDescent="0.25">
      <c r="B983" s="56"/>
    </row>
    <row r="984" spans="2:2" ht="15.75" customHeight="1" x14ac:dyDescent="0.25">
      <c r="B984" s="56"/>
    </row>
    <row r="985" spans="2:2" ht="15.75" customHeight="1" x14ac:dyDescent="0.25">
      <c r="B985" s="56"/>
    </row>
    <row r="986" spans="2:2" ht="15.75" customHeight="1" x14ac:dyDescent="0.25">
      <c r="B986" s="56"/>
    </row>
    <row r="987" spans="2:2" ht="15.75" customHeight="1" x14ac:dyDescent="0.25">
      <c r="B987" s="56"/>
    </row>
    <row r="988" spans="2:2" ht="15.75" customHeight="1" x14ac:dyDescent="0.25">
      <c r="B988" s="56"/>
    </row>
    <row r="989" spans="2:2" ht="15.75" customHeight="1" x14ac:dyDescent="0.25">
      <c r="B989" s="56"/>
    </row>
    <row r="990" spans="2:2" ht="15.75" customHeight="1" x14ac:dyDescent="0.25">
      <c r="B990" s="56"/>
    </row>
    <row r="991" spans="2:2" ht="15.75" customHeight="1" x14ac:dyDescent="0.25">
      <c r="B991" s="56"/>
    </row>
    <row r="992" spans="2:2" ht="15.75" customHeight="1" x14ac:dyDescent="0.25">
      <c r="B992" s="56"/>
    </row>
    <row r="993" spans="2:2" ht="15.75" customHeight="1" x14ac:dyDescent="0.25">
      <c r="B993" s="56"/>
    </row>
    <row r="994" spans="2:2" ht="15.75" customHeight="1" x14ac:dyDescent="0.25">
      <c r="B994" s="56"/>
    </row>
    <row r="995" spans="2:2" ht="15.75" customHeight="1" x14ac:dyDescent="0.25">
      <c r="B995" s="56"/>
    </row>
    <row r="996" spans="2:2" ht="15.75" customHeight="1" x14ac:dyDescent="0.25">
      <c r="B996" s="56"/>
    </row>
    <row r="997" spans="2:2" ht="15.75" customHeight="1" x14ac:dyDescent="0.25">
      <c r="B997" s="56"/>
    </row>
    <row r="998" spans="2:2" ht="15.75" customHeight="1" x14ac:dyDescent="0.25">
      <c r="B998" s="56"/>
    </row>
    <row r="999" spans="2:2" ht="15.75" customHeight="1" x14ac:dyDescent="0.25">
      <c r="B999" s="56"/>
    </row>
    <row r="1000" spans="2:2" ht="15.75" customHeight="1" x14ac:dyDescent="0.25">
      <c r="B1000" s="56"/>
    </row>
  </sheetData>
  <pageMargins left="0.51180555555555596" right="0.51180555555555596" top="0.78749999999999998" bottom="0.78749999999999998" header="0.51180555555555596" footer="0.51180555555555596"/>
  <pageSetup paperSize="9" orientation="landscape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9"/>
  <sheetViews>
    <sheetView tabSelected="1" topLeftCell="D23" zoomScale="160" zoomScaleNormal="160" workbookViewId="0">
      <selection activeCell="J28" sqref="J28"/>
    </sheetView>
  </sheetViews>
  <sheetFormatPr defaultColWidth="9.140625" defaultRowHeight="15" x14ac:dyDescent="0.25"/>
  <cols>
    <col min="1" max="1" width="25.85546875" customWidth="1"/>
    <col min="2" max="2" width="13.28515625" bestFit="1" customWidth="1"/>
    <col min="5" max="5" width="21.7109375" bestFit="1" customWidth="1"/>
    <col min="6" max="6" width="12" bestFit="1" customWidth="1"/>
    <col min="8" max="8" width="9.5703125" bestFit="1" customWidth="1"/>
    <col min="9" max="9" width="18" bestFit="1" customWidth="1"/>
    <col min="10" max="10" width="13.28515625" bestFit="1" customWidth="1"/>
    <col min="12" max="12" width="13.28515625" bestFit="1" customWidth="1"/>
    <col min="13" max="13" width="15.5703125" bestFit="1" customWidth="1"/>
    <col min="14" max="14" width="13.42578125" customWidth="1"/>
    <col min="15" max="15" width="13.7109375" customWidth="1"/>
    <col min="16" max="16" width="13.85546875" bestFit="1" customWidth="1"/>
    <col min="17" max="17" width="15.85546875" customWidth="1"/>
  </cols>
  <sheetData>
    <row r="2" spans="1:17" x14ac:dyDescent="0.25">
      <c r="A2" s="57" t="s">
        <v>60</v>
      </c>
      <c r="B2" s="57"/>
    </row>
    <row r="3" spans="1:17" x14ac:dyDescent="0.25">
      <c r="E3" s="87" t="s">
        <v>84</v>
      </c>
      <c r="F3" s="87"/>
      <c r="I3" s="88" t="s">
        <v>56</v>
      </c>
      <c r="J3" s="88"/>
      <c r="M3" s="90" t="s">
        <v>85</v>
      </c>
      <c r="N3" s="91"/>
    </row>
    <row r="4" spans="1:17" x14ac:dyDescent="0.25">
      <c r="A4" s="6"/>
      <c r="B4" s="6"/>
      <c r="E4" s="1" t="s">
        <v>86</v>
      </c>
      <c r="F4" s="4">
        <v>40</v>
      </c>
      <c r="I4" s="1"/>
      <c r="J4" s="4">
        <v>15000</v>
      </c>
      <c r="M4" s="63" t="s">
        <v>67</v>
      </c>
      <c r="N4" s="64">
        <v>0.05</v>
      </c>
      <c r="O4" s="71"/>
      <c r="Q4" s="72"/>
    </row>
    <row r="5" spans="1:17" x14ac:dyDescent="0.25">
      <c r="A5" s="1" t="s">
        <v>61</v>
      </c>
      <c r="B5" s="1"/>
      <c r="E5" s="63"/>
      <c r="F5" s="4"/>
      <c r="I5" s="1"/>
      <c r="J5" s="4"/>
      <c r="M5" s="63" t="s">
        <v>68</v>
      </c>
      <c r="N5" s="64">
        <v>0.01</v>
      </c>
    </row>
    <row r="6" spans="1:17" x14ac:dyDescent="0.25">
      <c r="A6" s="1" t="s">
        <v>62</v>
      </c>
      <c r="B6" s="2"/>
      <c r="E6" s="1"/>
      <c r="F6" s="4"/>
      <c r="I6" s="1"/>
      <c r="J6" s="4"/>
      <c r="M6" s="63" t="s">
        <v>69</v>
      </c>
      <c r="N6" s="64">
        <v>0.05</v>
      </c>
    </row>
    <row r="7" spans="1:17" x14ac:dyDescent="0.25">
      <c r="A7" s="1" t="s">
        <v>83</v>
      </c>
      <c r="B7" s="1"/>
      <c r="E7" s="1"/>
      <c r="F7" s="4"/>
      <c r="I7" s="63"/>
      <c r="J7" s="4"/>
      <c r="M7" s="1"/>
      <c r="N7" s="64"/>
    </row>
    <row r="8" spans="1:17" x14ac:dyDescent="0.25">
      <c r="E8" s="1"/>
      <c r="F8" s="4"/>
      <c r="I8" s="63"/>
      <c r="J8" s="4"/>
      <c r="M8" s="1"/>
      <c r="N8" s="64"/>
    </row>
    <row r="9" spans="1:17" x14ac:dyDescent="0.25">
      <c r="E9" s="1"/>
      <c r="F9" s="4"/>
      <c r="I9" s="1"/>
      <c r="J9" s="4"/>
      <c r="M9" s="1"/>
      <c r="N9" s="64"/>
    </row>
    <row r="10" spans="1:17" x14ac:dyDescent="0.25">
      <c r="E10" s="1"/>
      <c r="F10" s="4"/>
      <c r="I10" s="63"/>
      <c r="J10" s="4"/>
      <c r="M10" s="1"/>
      <c r="N10" s="64"/>
    </row>
    <row r="11" spans="1:17" x14ac:dyDescent="0.25">
      <c r="E11" s="1"/>
      <c r="F11" s="4"/>
      <c r="I11" s="3"/>
      <c r="J11" s="4"/>
      <c r="M11" s="1"/>
      <c r="N11" s="64"/>
    </row>
    <row r="12" spans="1:17" x14ac:dyDescent="0.25">
      <c r="A12" s="6"/>
      <c r="B12" s="6"/>
      <c r="E12" s="1"/>
      <c r="F12" s="4"/>
      <c r="I12" s="63"/>
      <c r="J12" s="4"/>
      <c r="M12" s="1"/>
      <c r="N12" s="64"/>
    </row>
    <row r="13" spans="1:17" x14ac:dyDescent="0.25">
      <c r="E13" s="1"/>
      <c r="F13" s="4"/>
      <c r="I13" s="63"/>
      <c r="J13" s="4"/>
      <c r="M13" s="1"/>
      <c r="N13" s="64"/>
    </row>
    <row r="14" spans="1:17" x14ac:dyDescent="0.25">
      <c r="E14" s="1"/>
      <c r="F14" s="4"/>
      <c r="I14" s="63"/>
      <c r="J14" s="4"/>
      <c r="M14" s="1"/>
      <c r="N14" s="64"/>
    </row>
    <row r="15" spans="1:17" x14ac:dyDescent="0.25">
      <c r="E15" s="1"/>
      <c r="F15" s="4"/>
      <c r="I15" s="63"/>
      <c r="J15" s="4"/>
      <c r="M15" s="1"/>
      <c r="N15" s="64"/>
    </row>
    <row r="16" spans="1:17" x14ac:dyDescent="0.25">
      <c r="E16" s="1"/>
      <c r="F16" s="4"/>
      <c r="I16" s="1"/>
      <c r="J16" s="4"/>
      <c r="M16" s="1"/>
      <c r="N16" s="64"/>
    </row>
    <row r="17" spans="1:17" x14ac:dyDescent="0.25">
      <c r="E17" s="1"/>
      <c r="F17" s="4"/>
      <c r="I17" s="1"/>
      <c r="J17" s="4"/>
      <c r="M17" s="1"/>
      <c r="N17" s="64"/>
    </row>
    <row r="18" spans="1:17" x14ac:dyDescent="0.25">
      <c r="E18" s="1"/>
      <c r="F18" s="4"/>
      <c r="I18" s="1"/>
      <c r="J18" s="4"/>
      <c r="M18" s="1"/>
      <c r="N18" s="64"/>
    </row>
    <row r="19" spans="1:17" x14ac:dyDescent="0.25">
      <c r="E19" s="1"/>
      <c r="F19" s="4"/>
      <c r="I19" s="1"/>
      <c r="J19" s="4"/>
      <c r="M19" s="1"/>
      <c r="N19" s="64"/>
    </row>
    <row r="20" spans="1:17" x14ac:dyDescent="0.25">
      <c r="E20" s="1"/>
      <c r="F20" s="2"/>
      <c r="I20" s="1"/>
      <c r="J20" s="2"/>
      <c r="M20" s="1"/>
      <c r="N20" s="64"/>
    </row>
    <row r="21" spans="1:17" x14ac:dyDescent="0.25">
      <c r="E21" s="1" t="s">
        <v>22</v>
      </c>
      <c r="F21" s="2">
        <f>SUM(F4:F20)</f>
        <v>40</v>
      </c>
      <c r="I21" s="1" t="s">
        <v>22</v>
      </c>
      <c r="J21" s="2">
        <f>SUM(J4:J20)</f>
        <v>15000</v>
      </c>
      <c r="M21" s="1"/>
      <c r="N21" s="64"/>
    </row>
    <row r="22" spans="1:17" x14ac:dyDescent="0.25">
      <c r="E22" s="1"/>
      <c r="F22" s="58"/>
      <c r="I22" s="1" t="s">
        <v>63</v>
      </c>
      <c r="J22" s="5" t="str">
        <f>IFERROR(J21/B7,"")</f>
        <v/>
      </c>
      <c r="L22" s="59"/>
      <c r="M22" s="63" t="s">
        <v>70</v>
      </c>
      <c r="N22" s="83">
        <f>SUM(N4:N21)</f>
        <v>0.11000000000000001</v>
      </c>
      <c r="P22" t="s">
        <v>77</v>
      </c>
      <c r="Q22" s="61">
        <v>1</v>
      </c>
    </row>
    <row r="23" spans="1:17" x14ac:dyDescent="0.25">
      <c r="P23" t="s">
        <v>78</v>
      </c>
      <c r="Q23" s="72">
        <v>0.3</v>
      </c>
    </row>
    <row r="24" spans="1:17" x14ac:dyDescent="0.25">
      <c r="N24" s="61"/>
      <c r="O24" s="62"/>
      <c r="P24" t="s">
        <v>79</v>
      </c>
      <c r="Q24" s="72">
        <v>0.11</v>
      </c>
    </row>
    <row r="25" spans="1:17" x14ac:dyDescent="0.25">
      <c r="A25" s="76" t="s">
        <v>80</v>
      </c>
      <c r="B25" s="74">
        <f>L40-F21</f>
        <v>141.81818181818184</v>
      </c>
      <c r="P25" t="s">
        <v>58</v>
      </c>
      <c r="Q25" s="72">
        <v>0.3</v>
      </c>
    </row>
    <row r="26" spans="1:17" x14ac:dyDescent="0.25">
      <c r="A26" s="76" t="s">
        <v>81</v>
      </c>
      <c r="B26" s="75">
        <f>IFERROR(J21/B25,"")</f>
        <v>105.76923076923075</v>
      </c>
      <c r="E26" s="89" t="s">
        <v>57</v>
      </c>
      <c r="F26" s="89"/>
      <c r="Q26" s="61">
        <f>Q22-Q23-Q24-Q25</f>
        <v>0.28999999999999998</v>
      </c>
    </row>
    <row r="27" spans="1:17" x14ac:dyDescent="0.25">
      <c r="A27" s="76" t="s">
        <v>82</v>
      </c>
      <c r="B27" s="74">
        <f>IFERROR(B26*L40,"")</f>
        <v>19230.76923076923</v>
      </c>
      <c r="E27" s="1" t="s">
        <v>56</v>
      </c>
      <c r="F27" s="2"/>
      <c r="I27" s="63" t="s">
        <v>65</v>
      </c>
      <c r="J27" s="82">
        <f>J21/J28</f>
        <v>0.3</v>
      </c>
      <c r="M27" s="63" t="s">
        <v>71</v>
      </c>
      <c r="N27" s="65"/>
    </row>
    <row r="28" spans="1:17" x14ac:dyDescent="0.25">
      <c r="E28" s="1" t="s">
        <v>55</v>
      </c>
      <c r="F28" s="2"/>
      <c r="I28" s="63" t="s">
        <v>64</v>
      </c>
      <c r="J28" s="66">
        <v>50000</v>
      </c>
      <c r="M28" s="63" t="s">
        <v>66</v>
      </c>
      <c r="N28" s="66" t="str">
        <f>J22</f>
        <v/>
      </c>
    </row>
    <row r="29" spans="1:17" x14ac:dyDescent="0.25">
      <c r="E29" s="1" t="s">
        <v>58</v>
      </c>
      <c r="F29" s="2"/>
      <c r="M29" s="1" t="s">
        <v>58</v>
      </c>
      <c r="N29" s="82">
        <v>0.37</v>
      </c>
    </row>
    <row r="30" spans="1:17" x14ac:dyDescent="0.25">
      <c r="E30" s="1" t="s">
        <v>59</v>
      </c>
      <c r="F30" s="2">
        <f>SUM(F27:F29)</f>
        <v>0</v>
      </c>
      <c r="M30" s="1" t="s">
        <v>59</v>
      </c>
      <c r="N30" s="66"/>
    </row>
    <row r="36" spans="5:13" x14ac:dyDescent="0.25">
      <c r="E36" s="77" t="s">
        <v>72</v>
      </c>
      <c r="F36" s="92" t="s">
        <v>73</v>
      </c>
      <c r="G36" s="92"/>
      <c r="H36" s="92"/>
      <c r="I36" s="92"/>
      <c r="K36" s="78">
        <v>100</v>
      </c>
      <c r="L36" s="85" t="s">
        <v>87</v>
      </c>
      <c r="M36" s="86"/>
    </row>
    <row r="37" spans="5:13" x14ac:dyDescent="0.25">
      <c r="E37" s="77"/>
      <c r="F37" s="84">
        <v>100</v>
      </c>
      <c r="G37" s="84"/>
      <c r="H37" s="84"/>
      <c r="I37" s="84"/>
    </row>
    <row r="38" spans="5:13" x14ac:dyDescent="0.25">
      <c r="K38" s="81">
        <f>1-(J27+N22+N29)</f>
        <v>0.21999999999999997</v>
      </c>
      <c r="L38" s="67">
        <f>K38/1</f>
        <v>0.21999999999999997</v>
      </c>
    </row>
    <row r="39" spans="5:13" x14ac:dyDescent="0.25">
      <c r="J39" s="63" t="s">
        <v>75</v>
      </c>
      <c r="K39" s="63" t="s">
        <v>76</v>
      </c>
      <c r="L39" s="63" t="s">
        <v>74</v>
      </c>
    </row>
    <row r="40" spans="5:13" x14ac:dyDescent="0.25">
      <c r="J40" s="70">
        <f>F21</f>
        <v>40</v>
      </c>
      <c r="K40" s="69">
        <f>L38</f>
        <v>0.21999999999999997</v>
      </c>
      <c r="L40" s="68">
        <f>J40/K40</f>
        <v>181.81818181818184</v>
      </c>
    </row>
    <row r="44" spans="5:13" x14ac:dyDescent="0.25">
      <c r="L44" s="60"/>
      <c r="M44" s="62"/>
    </row>
    <row r="45" spans="5:13" x14ac:dyDescent="0.25">
      <c r="J45" s="61"/>
      <c r="L45" s="80"/>
    </row>
    <row r="46" spans="5:13" x14ac:dyDescent="0.25">
      <c r="J46" s="61"/>
      <c r="L46" s="79"/>
      <c r="M46" s="59"/>
    </row>
    <row r="47" spans="5:13" x14ac:dyDescent="0.25">
      <c r="L47" s="60"/>
    </row>
    <row r="63" spans="6:8" x14ac:dyDescent="0.25">
      <c r="F63" s="71">
        <v>25</v>
      </c>
      <c r="G63">
        <v>20</v>
      </c>
      <c r="H63" s="73">
        <f>F63/G63</f>
        <v>1.25</v>
      </c>
    </row>
    <row r="64" spans="6:8" x14ac:dyDescent="0.25">
      <c r="F64" s="71">
        <v>13</v>
      </c>
      <c r="G64">
        <v>20</v>
      </c>
      <c r="H64" s="73">
        <f>F64/G64</f>
        <v>0.65</v>
      </c>
    </row>
    <row r="65" spans="6:9" x14ac:dyDescent="0.25">
      <c r="F65" s="71">
        <v>5</v>
      </c>
      <c r="G65">
        <v>8</v>
      </c>
      <c r="H65" s="73">
        <f>F65/G65</f>
        <v>0.625</v>
      </c>
      <c r="I65" s="73">
        <f>H65*4</f>
        <v>2.5</v>
      </c>
    </row>
    <row r="66" spans="6:9" x14ac:dyDescent="0.25">
      <c r="F66" s="71">
        <v>0.6</v>
      </c>
      <c r="G66">
        <v>20</v>
      </c>
      <c r="H66" s="73">
        <f>F66/G66</f>
        <v>0.03</v>
      </c>
    </row>
    <row r="69" spans="6:9" x14ac:dyDescent="0.25">
      <c r="F69" s="71">
        <v>300</v>
      </c>
      <c r="G69">
        <v>30</v>
      </c>
      <c r="H69" s="73">
        <f>F69/G69</f>
        <v>10</v>
      </c>
      <c r="I69" s="73">
        <f>H69/24</f>
        <v>0.41666666666666669</v>
      </c>
    </row>
  </sheetData>
  <mergeCells count="7">
    <mergeCell ref="F37:I37"/>
    <mergeCell ref="L36:M36"/>
    <mergeCell ref="E3:F3"/>
    <mergeCell ref="I3:J3"/>
    <mergeCell ref="E26:F26"/>
    <mergeCell ref="M3:N3"/>
    <mergeCell ref="F36:I36"/>
  </mergeCells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PRECIFICAÇÃO</vt:lpstr>
      <vt:lpstr>Precificação de produtos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CLEBER CHAGAS DE JESUS</cp:lastModifiedBy>
  <cp:revision>2</cp:revision>
  <dcterms:created xsi:type="dcterms:W3CDTF">2023-12-09T16:29:00Z</dcterms:created>
  <dcterms:modified xsi:type="dcterms:W3CDTF">2024-02-07T19:57:57Z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