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28800" windowHeight="12330" tabRatio="500"/>
  </bookViews>
  <sheets>
    <sheet name="Precificação de produtos" sheetId="3" r:id="rId1"/>
  </sheets>
  <calcPr calcId="162913"/>
</workbook>
</file>

<file path=xl/calcChain.xml><?xml version="1.0" encoding="utf-8"?>
<calcChain xmlns="http://schemas.openxmlformats.org/spreadsheetml/2006/main">
  <c r="I25" i="3" l="1"/>
  <c r="I24" i="3"/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3" i="3" s="1"/>
  <c r="I32" i="3"/>
  <c r="I34" i="3" l="1"/>
  <c r="B20" i="3"/>
  <c r="B21" i="3" s="1"/>
</calcChain>
</file>

<file path=xl/sharedStrings.xml><?xml version="1.0" encoding="utf-8"?>
<sst xmlns="http://schemas.openxmlformats.org/spreadsheetml/2006/main" count="46" uniqueCount="42">
  <si>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</si>
  <si>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</si>
  <si>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</si>
  <si>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</si>
  <si>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</si>
  <si>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</si>
  <si>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</si>
  <si>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</si>
  <si>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</si>
  <si>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</si>
  <si>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</si>
  <si>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</si>
  <si>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</si>
  <si>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</si>
  <si>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</si>
  <si>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</si>
  <si>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</si>
  <si>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</si>
  <si>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</si>
  <si>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</si>
  <si>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</si>
  <si>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</si>
  <si>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</si>
  <si>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</si>
  <si>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</si>
  <si>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 xml:space="preserve">Fornecedor </t>
  </si>
  <si>
    <t>DAS</t>
  </si>
  <si>
    <t>Internet</t>
  </si>
  <si>
    <t>Energia</t>
  </si>
  <si>
    <t>Pró-labore</t>
  </si>
  <si>
    <t>Açai 500g</t>
  </si>
  <si>
    <t>Sistema de pedidos</t>
  </si>
  <si>
    <t>Coletor</t>
  </si>
  <si>
    <t>Iptu</t>
  </si>
  <si>
    <t>Depreciação *</t>
  </si>
  <si>
    <t>Ifood pedidos</t>
  </si>
  <si>
    <t>pote 5kg</t>
  </si>
  <si>
    <t>1 kg</t>
  </si>
  <si>
    <t>500 kg</t>
  </si>
  <si>
    <t>Embalagens c/colher</t>
  </si>
  <si>
    <t>Embalagens entrega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</si>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</sst>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68" fontId="0" fillId="0" borderId="1" xfId="0" applyNumberFormat="1" applyBorder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8" zoomScale="130" zoomScaleNormal="130" workbookViewId="0">
      <selection activeCell="L29" sqref="L29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25</v>
      </c>
      <c r="F8" s="22">
        <v>8.9</v>
      </c>
      <c r="G8" s="7"/>
      <c r="H8" s="1" t="s">
        <v>36</v>
      </c>
      <c r="I8" s="2">
        <v>89</v>
      </c>
      <c r="K8" s="3" t="s">
        <v>26</v>
      </c>
      <c r="L8" s="24">
        <v>76.599999999999994</v>
      </c>
    </row>
    <row r="9" spans="1:12" x14ac:dyDescent="0.25">
      <c r="E9" s="3" t="s">
        <v>39</v>
      </c>
      <c r="F9" s="4">
        <v>0.8</v>
      </c>
      <c r="G9" s="7"/>
      <c r="H9" s="3"/>
      <c r="I9" s="8"/>
      <c r="K9" s="3" t="s">
        <v>27</v>
      </c>
      <c r="L9" s="24">
        <v>149</v>
      </c>
    </row>
    <row r="10" spans="1:12" x14ac:dyDescent="0.25">
      <c r="E10" s="14" t="s">
        <v>40</v>
      </c>
      <c r="F10" s="4">
        <v>0.1</v>
      </c>
      <c r="G10" s="7"/>
      <c r="H10" s="3"/>
      <c r="I10" s="4"/>
      <c r="K10" s="19" t="s">
        <v>28</v>
      </c>
      <c r="L10" s="25">
        <v>200</v>
      </c>
    </row>
    <row r="11" spans="1:12" ht="18.75" x14ac:dyDescent="0.25">
      <c r="A11" s="32" t="s">
        <v>18</v>
      </c>
      <c r="B11" s="32"/>
      <c r="E11" s="1"/>
      <c r="F11" s="15"/>
      <c r="G11" s="7"/>
      <c r="H11" s="13"/>
      <c r="I11" s="9"/>
      <c r="K11" s="19" t="s">
        <v>29</v>
      </c>
      <c r="L11" s="20">
        <v>3000</v>
      </c>
    </row>
    <row r="12" spans="1:12" x14ac:dyDescent="0.25">
      <c r="A12" s="28" t="s">
        <v>30</v>
      </c>
      <c r="B12" s="25">
        <v>19.899999999999999</v>
      </c>
      <c r="E12" s="3"/>
      <c r="F12" s="4"/>
      <c r="G12" s="7"/>
      <c r="H12" s="3"/>
      <c r="I12" s="9"/>
      <c r="K12" s="19" t="s">
        <v>34</v>
      </c>
      <c r="L12" s="20">
        <v>100</v>
      </c>
    </row>
    <row r="13" spans="1:12" x14ac:dyDescent="0.25">
      <c r="A13" s="27" t="s">
        <v>10</v>
      </c>
      <c r="B13" s="23">
        <v>60</v>
      </c>
      <c r="E13" s="1"/>
      <c r="F13" s="1"/>
      <c r="G13" s="7"/>
      <c r="H13" s="3"/>
      <c r="I13" s="4"/>
      <c r="K13" s="19" t="s">
        <v>31</v>
      </c>
      <c r="L13" s="20">
        <v>89</v>
      </c>
    </row>
    <row r="14" spans="1:12" x14ac:dyDescent="0.25">
      <c r="A14" s="27" t="s">
        <v>11</v>
      </c>
      <c r="B14" s="21">
        <f>B13*B12</f>
        <v>1194</v>
      </c>
      <c r="E14" s="3"/>
      <c r="F14" s="4"/>
      <c r="G14" s="7"/>
      <c r="H14" s="3"/>
      <c r="I14" s="9"/>
      <c r="K14" s="3" t="s">
        <v>32</v>
      </c>
      <c r="L14" s="20">
        <v>49</v>
      </c>
    </row>
    <row r="15" spans="1:12" x14ac:dyDescent="0.25">
      <c r="A15" s="27" t="s">
        <v>12</v>
      </c>
      <c r="B15" s="16">
        <f>IFERROR(B14/L29,0)</f>
        <v>7.9600000000000004E-2</v>
      </c>
      <c r="E15" s="1"/>
      <c r="F15" s="4"/>
      <c r="G15" s="7"/>
      <c r="H15" s="1"/>
      <c r="I15" s="10"/>
      <c r="K15" s="3" t="s">
        <v>33</v>
      </c>
      <c r="L15" s="20">
        <v>25</v>
      </c>
    </row>
    <row r="16" spans="1:12" x14ac:dyDescent="0.25">
      <c r="A16" s="27" t="s">
        <v>13</v>
      </c>
      <c r="B16" s="21">
        <f>F23+L25</f>
        <v>15.363509333333333</v>
      </c>
      <c r="E16" s="3"/>
      <c r="F16" s="4"/>
      <c r="G16" s="7"/>
      <c r="H16" s="3"/>
      <c r="I16" s="4"/>
      <c r="K16" s="3" t="s">
        <v>35</v>
      </c>
      <c r="L16" s="20">
        <v>130</v>
      </c>
    </row>
    <row r="17" spans="1:15" x14ac:dyDescent="0.25">
      <c r="A17" s="27" t="s">
        <v>14</v>
      </c>
      <c r="B17" s="21">
        <f>B12-F23</f>
        <v>9.6024999999999974</v>
      </c>
      <c r="E17" s="3"/>
      <c r="F17" s="4"/>
      <c r="G17" s="7"/>
      <c r="H17" s="3"/>
      <c r="I17" s="4"/>
      <c r="K17" s="3" t="s">
        <v>41</v>
      </c>
      <c r="L17" s="20"/>
    </row>
    <row r="18" spans="1:15" x14ac:dyDescent="0.25">
      <c r="A18" s="27" t="s">
        <v>15</v>
      </c>
      <c r="B18" s="31">
        <f>IFERROR(B19/B17,0)</f>
        <v>31.654315022129662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303.96055999999999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4.5364906666666656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0.29527698185622864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0.51746231155778899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10.297500000000001</v>
      </c>
      <c r="G23" s="7"/>
      <c r="H23" s="1" t="s">
        <v>0</v>
      </c>
      <c r="I23" s="2">
        <f>SUM(I8:I22)</f>
        <v>89</v>
      </c>
      <c r="J23" s="11"/>
      <c r="K23" s="1" t="s">
        <v>0</v>
      </c>
      <c r="L23" s="20">
        <f>SUM(L6:L22)</f>
        <v>3818.6</v>
      </c>
    </row>
    <row r="24" spans="1:15" x14ac:dyDescent="0.25">
      <c r="E24" s="1"/>
      <c r="F24" s="1"/>
      <c r="H24" s="1" t="s">
        <v>37</v>
      </c>
      <c r="I24" s="38">
        <f>I23/5</f>
        <v>17.8</v>
      </c>
      <c r="J24" s="11"/>
      <c r="K24" s="1"/>
      <c r="L24" s="5"/>
    </row>
    <row r="25" spans="1:15" x14ac:dyDescent="0.25">
      <c r="E25" s="1" t="s">
        <v>24</v>
      </c>
      <c r="F25" s="29">
        <f>IFERROR(F23/B12,0)</f>
        <v>0.51746231155778899</v>
      </c>
      <c r="G25" s="7"/>
      <c r="H25" s="1" t="s">
        <v>38</v>
      </c>
      <c r="I25" s="2">
        <f>I24/2</f>
        <v>8.9</v>
      </c>
      <c r="J25" s="11"/>
      <c r="K25" s="1" t="s">
        <v>7</v>
      </c>
      <c r="L25" s="20">
        <f>IFERROR((L23*B15)/B13,0)</f>
        <v>5.0660093333333327</v>
      </c>
    </row>
    <row r="27" spans="1:15" x14ac:dyDescent="0.25">
      <c r="D27" s="19" t="s">
        <v>21</v>
      </c>
      <c r="E27" s="30">
        <v>2.5000000000000001E-2</v>
      </c>
      <c r="F27" s="21">
        <f>B12*E27</f>
        <v>0.4975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15000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5.0660093333333327</v>
      </c>
      <c r="K31" s="18" t="s">
        <v>8</v>
      </c>
      <c r="L31" s="16">
        <f>IFERROR(L23/L29,0)</f>
        <v>0.25457333333333332</v>
      </c>
    </row>
    <row r="32" spans="1:15" x14ac:dyDescent="0.25">
      <c r="H32" s="1" t="s">
        <v>1</v>
      </c>
      <c r="I32" s="2">
        <f>F23</f>
        <v>10.297500000000001</v>
      </c>
    </row>
    <row r="33" spans="8:9" x14ac:dyDescent="0.25">
      <c r="H33" s="1" t="s">
        <v>5</v>
      </c>
      <c r="I33" s="2">
        <f>SUM(I31+I32)*10%</f>
        <v>1.5363509333333334</v>
      </c>
    </row>
    <row r="34" spans="8:9" x14ac:dyDescent="0.25">
      <c r="H34" s="1" t="s">
        <v>6</v>
      </c>
      <c r="I34" s="2">
        <f>SUM(I31:I33)</f>
        <v>16.899860266666668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de 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2024-09-27T20:46:31Z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