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\\FILESERVER01.tel.local\SuporteN2_SEBRAE$\Magali Brito\DRE  Lucro ou prejuízo\"/>
    </mc:Choice>
  </mc:AlternateContent>
  <workbookProtection workbookAlgorithmName="SHA-512" workbookHashValue="HUZIlpwOjxISWJHfGG34rbi/G9PilKFaFL0zeBjw5f+T7/LUAX6gC7FvQYV1T8fwBT9qzOxXuGYqatvBg/yr3A==" workbookSaltValue="5f4uZLQyujlSAmLP2wqQsQ==" workbookSpinCount="100000" lockStructure="1"/>
  <bookViews>
    <workbookView xWindow="0" yWindow="0" windowWidth="9540" windowHeight="11730" tabRatio="601" activeTab="3"/>
  </bookViews>
  <sheets>
    <sheet name="Atenção" sheetId="8" r:id="rId1"/>
    <sheet name="Conceito" sheetId="5" r:id="rId2"/>
    <sheet name="Exemplo" sheetId="6" r:id="rId3"/>
    <sheet name="Apuração de Resultados" sheetId="1" r:id="rId4"/>
    <sheet name="Relatório" sheetId="7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62913"/>
</workbook>
</file>

<file path=xl/calcChain.xml><?xml version="1.0" encoding="utf-8"?>
<calcChain xmlns="http://schemas.openxmlformats.org/spreadsheetml/2006/main">
  <c r="B36" i="7" l="1"/>
  <c r="C36" i="7"/>
  <c r="D36" i="7"/>
  <c r="E36" i="7"/>
  <c r="F36" i="7"/>
  <c r="G36" i="7"/>
  <c r="H36" i="7"/>
  <c r="I36" i="7"/>
  <c r="J36" i="7"/>
  <c r="K36" i="7"/>
  <c r="L36" i="7"/>
  <c r="M36" i="7"/>
  <c r="P29" i="1" l="1"/>
  <c r="P28" i="1"/>
  <c r="P25" i="1"/>
  <c r="P24" i="1"/>
  <c r="E27" i="1"/>
  <c r="F27" i="1"/>
  <c r="G27" i="1"/>
  <c r="H27" i="1"/>
  <c r="I27" i="1"/>
  <c r="J27" i="1"/>
  <c r="K27" i="1"/>
  <c r="L27" i="1"/>
  <c r="M27" i="1"/>
  <c r="N27" i="1"/>
  <c r="O27" i="1"/>
  <c r="D27" i="1"/>
  <c r="P22" i="1"/>
  <c r="D23" i="1"/>
  <c r="P27" i="1" l="1"/>
  <c r="P23" i="1"/>
  <c r="E23" i="1"/>
  <c r="F23" i="1"/>
  <c r="G23" i="1"/>
  <c r="H23" i="1"/>
  <c r="I23" i="1"/>
  <c r="J23" i="1"/>
  <c r="K23" i="1"/>
  <c r="L23" i="1"/>
  <c r="M23" i="1"/>
  <c r="N23" i="1"/>
  <c r="O23" i="1"/>
  <c r="P41" i="1" l="1"/>
  <c r="P37" i="1"/>
  <c r="P36" i="1"/>
  <c r="P35" i="1"/>
  <c r="P34" i="1"/>
  <c r="P33" i="1"/>
  <c r="P32" i="1"/>
  <c r="P31" i="1"/>
  <c r="P21" i="1"/>
  <c r="P20" i="1" s="1"/>
  <c r="P26" i="1" s="1"/>
  <c r="P19" i="1"/>
  <c r="P18" i="1"/>
  <c r="P15" i="1"/>
  <c r="P14" i="1"/>
  <c r="P11" i="1"/>
  <c r="P10" i="1"/>
  <c r="P9" i="1"/>
  <c r="P7" i="1"/>
  <c r="P6" i="1"/>
  <c r="P8" i="1" l="1"/>
  <c r="P30" i="1"/>
  <c r="P17" i="1"/>
  <c r="P13" i="1"/>
  <c r="P5" i="1"/>
  <c r="P12" i="1" l="1"/>
  <c r="P16" i="1" s="1"/>
  <c r="P38" i="1" s="1"/>
  <c r="N38" i="7" s="1"/>
  <c r="O30" i="1" l="1"/>
  <c r="N30" i="1"/>
  <c r="M30" i="1"/>
  <c r="L30" i="1"/>
  <c r="K30" i="1"/>
  <c r="J30" i="1"/>
  <c r="I30" i="1"/>
  <c r="H30" i="1"/>
  <c r="G30" i="1"/>
  <c r="F30" i="1"/>
  <c r="E30" i="1"/>
  <c r="D30" i="1"/>
  <c r="O20" i="1"/>
  <c r="O26" i="1" s="1"/>
  <c r="N20" i="1"/>
  <c r="N26" i="1" s="1"/>
  <c r="M20" i="1"/>
  <c r="M26" i="1" s="1"/>
  <c r="L20" i="1"/>
  <c r="L26" i="1" s="1"/>
  <c r="K20" i="1"/>
  <c r="K26" i="1" s="1"/>
  <c r="J20" i="1"/>
  <c r="J26" i="1" s="1"/>
  <c r="I20" i="1"/>
  <c r="I26" i="1" s="1"/>
  <c r="H20" i="1"/>
  <c r="H26" i="1" s="1"/>
  <c r="G20" i="1"/>
  <c r="G26" i="1" s="1"/>
  <c r="F20" i="1"/>
  <c r="F26" i="1" s="1"/>
  <c r="E20" i="1"/>
  <c r="E26" i="1" s="1"/>
  <c r="D20" i="1"/>
  <c r="D26" i="1" s="1"/>
  <c r="O17" i="1"/>
  <c r="N17" i="1"/>
  <c r="M17" i="1"/>
  <c r="L17" i="1"/>
  <c r="K17" i="1"/>
  <c r="J17" i="1"/>
  <c r="I17" i="1"/>
  <c r="H17" i="1"/>
  <c r="G17" i="1"/>
  <c r="F17" i="1"/>
  <c r="E17" i="1"/>
  <c r="D17" i="1"/>
  <c r="O13" i="1"/>
  <c r="N13" i="1"/>
  <c r="M13" i="1"/>
  <c r="L13" i="1"/>
  <c r="K13" i="1"/>
  <c r="J13" i="1"/>
  <c r="I13" i="1"/>
  <c r="H13" i="1"/>
  <c r="G13" i="1"/>
  <c r="F13" i="1"/>
  <c r="E13" i="1"/>
  <c r="D13" i="1"/>
  <c r="O8" i="1"/>
  <c r="N8" i="1"/>
  <c r="M8" i="1"/>
  <c r="L8" i="1"/>
  <c r="K8" i="1"/>
  <c r="J8" i="1"/>
  <c r="I8" i="1"/>
  <c r="H8" i="1"/>
  <c r="G8" i="1"/>
  <c r="F8" i="1"/>
  <c r="E8" i="1"/>
  <c r="D8" i="1"/>
  <c r="O5" i="1"/>
  <c r="N5" i="1"/>
  <c r="N12" i="1" s="1"/>
  <c r="N16" i="1" s="1"/>
  <c r="N38" i="1" s="1"/>
  <c r="L38" i="7" s="1"/>
  <c r="M5" i="1"/>
  <c r="M12" i="1" s="1"/>
  <c r="M16" i="1" s="1"/>
  <c r="M38" i="1" s="1"/>
  <c r="K38" i="7" s="1"/>
  <c r="L5" i="1"/>
  <c r="L12" i="1" s="1"/>
  <c r="L16" i="1" s="1"/>
  <c r="L38" i="1" s="1"/>
  <c r="J38" i="7" s="1"/>
  <c r="K5" i="1"/>
  <c r="K12" i="1" s="1"/>
  <c r="K16" i="1" s="1"/>
  <c r="K38" i="1" s="1"/>
  <c r="I38" i="7" s="1"/>
  <c r="J5" i="1"/>
  <c r="J12" i="1" s="1"/>
  <c r="J16" i="1" s="1"/>
  <c r="J38" i="1" s="1"/>
  <c r="H38" i="7" s="1"/>
  <c r="I5" i="1"/>
  <c r="H5" i="1"/>
  <c r="H12" i="1" s="1"/>
  <c r="H16" i="1" s="1"/>
  <c r="H38" i="1" s="1"/>
  <c r="F38" i="7" s="1"/>
  <c r="G5" i="1"/>
  <c r="G12" i="1" s="1"/>
  <c r="G16" i="1" s="1"/>
  <c r="F5" i="1"/>
  <c r="F12" i="1" s="1"/>
  <c r="E5" i="1"/>
  <c r="D5" i="1"/>
  <c r="F16" i="1" l="1"/>
  <c r="F38" i="1" s="1"/>
  <c r="D38" i="7" s="1"/>
  <c r="G38" i="1"/>
  <c r="E38" i="7" s="1"/>
  <c r="O12" i="1"/>
  <c r="O16" i="1" s="1"/>
  <c r="O38" i="1" s="1"/>
  <c r="M38" i="7" s="1"/>
  <c r="E12" i="1"/>
  <c r="E16" i="1" s="1"/>
  <c r="E38" i="1" s="1"/>
  <c r="C38" i="7" s="1"/>
  <c r="I12" i="1"/>
  <c r="I16" i="1" s="1"/>
  <c r="I38" i="1" s="1"/>
  <c r="G38" i="7" s="1"/>
  <c r="D12" i="1"/>
  <c r="K39" i="1" l="1"/>
  <c r="K42" i="1" s="1"/>
  <c r="I37" i="7" s="1"/>
  <c r="L39" i="1"/>
  <c r="L42" i="1" s="1"/>
  <c r="J37" i="7" s="1"/>
  <c r="N39" i="1"/>
  <c r="N42" i="1" s="1"/>
  <c r="L37" i="7" s="1"/>
  <c r="F39" i="1"/>
  <c r="F42" i="1" s="1"/>
  <c r="D37" i="7" s="1"/>
  <c r="M39" i="1"/>
  <c r="M42" i="1" s="1"/>
  <c r="K37" i="7" s="1"/>
  <c r="G39" i="1"/>
  <c r="G42" i="1" s="1"/>
  <c r="E37" i="7" s="1"/>
  <c r="H39" i="1"/>
  <c r="H42" i="1" s="1"/>
  <c r="F37" i="7" s="1"/>
  <c r="J39" i="1"/>
  <c r="J42" i="1" s="1"/>
  <c r="H37" i="7" s="1"/>
  <c r="O39" i="1"/>
  <c r="O42" i="1" s="1"/>
  <c r="M37" i="7" s="1"/>
  <c r="D16" i="1"/>
  <c r="D38" i="1" s="1"/>
  <c r="B38" i="7" s="1"/>
  <c r="I39" i="1" l="1"/>
  <c r="I42" i="1" s="1"/>
  <c r="G37" i="7" s="1"/>
  <c r="E39" i="1"/>
  <c r="E42" i="1" s="1"/>
  <c r="C37" i="7" s="1"/>
  <c r="P40" i="1" l="1"/>
  <c r="P39" i="1" s="1"/>
  <c r="P42" i="1" s="1"/>
  <c r="N37" i="7" s="1"/>
  <c r="D39" i="1"/>
  <c r="D42" i="1" s="1"/>
  <c r="B37" i="7" s="1"/>
</calcChain>
</file>

<file path=xl/sharedStrings.xml><?xml version="1.0" encoding="utf-8"?>
<sst xmlns="http://schemas.openxmlformats.org/spreadsheetml/2006/main" count="87" uniqueCount="87">
  <si>
    <t>ITEM</t>
  </si>
  <si>
    <t>CONTAS</t>
  </si>
  <si>
    <t>Vendas Brutas</t>
  </si>
  <si>
    <t>(-) Custo das Mercadorias Vendidas</t>
  </si>
  <si>
    <t>Serviços de contabilidade</t>
  </si>
  <si>
    <t>Manutenção de veículos</t>
  </si>
  <si>
    <t>7.1</t>
  </si>
  <si>
    <t>7.2</t>
  </si>
  <si>
    <t>Manutenção da empresa</t>
  </si>
  <si>
    <t>Seguro predial e instalação</t>
  </si>
  <si>
    <t>Seguro produtos</t>
  </si>
  <si>
    <t>Depreciação</t>
  </si>
  <si>
    <t>APURAÇÃO MENSAL DE RESULTADOS</t>
  </si>
  <si>
    <t xml:space="preserve">EMPRESA: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</si>
  <si>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</si>
  <si>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</si>
  <si>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</si>
  <si>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</si>
  <si>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</si>
  <si>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</si>
  <si>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</si>
  <si>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</si>
  <si>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</si>
  <si>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</si>
  <si>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</si>
  <si>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</si>
  <si>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RESULTADOS</t>
  </si>
  <si>
    <t>1.1</t>
  </si>
  <si>
    <t>(-) Impostos e Contribuições sobre vendas</t>
  </si>
  <si>
    <t>2.1</t>
  </si>
  <si>
    <t xml:space="preserve">(-) Devoluções </t>
  </si>
  <si>
    <t>(-) Abatimentos</t>
  </si>
  <si>
    <t>2.2</t>
  </si>
  <si>
    <t>2.3</t>
  </si>
  <si>
    <t>(-) Deduções</t>
  </si>
  <si>
    <t>Vendas Líquidas (1 - 2)</t>
  </si>
  <si>
    <t>(-) Custo dos Serviços Prestados</t>
  </si>
  <si>
    <t>Custos das Vendas</t>
  </si>
  <si>
    <t>4.1</t>
  </si>
  <si>
    <t>4.2</t>
  </si>
  <si>
    <t>Resultado Operacional Bruto (3-4)</t>
  </si>
  <si>
    <t>Despesas Operacionais</t>
  </si>
  <si>
    <t>Despesas com Vendas</t>
  </si>
  <si>
    <t>8.1</t>
  </si>
  <si>
    <t>Receitas Financeiras</t>
  </si>
  <si>
    <t>8.2</t>
  </si>
  <si>
    <t>Despesas Administrativas (água, luz, telefone, combustível, etc.)</t>
  </si>
  <si>
    <t>6.1</t>
  </si>
  <si>
    <t>6.2</t>
  </si>
  <si>
    <t>Apuração de Resultados no Período</t>
  </si>
  <si>
    <t>Provisão para IR e CSLL</t>
  </si>
  <si>
    <t>Imposto de Renda</t>
  </si>
  <si>
    <t>Contribuição Social sobre o Lucro Líquido</t>
  </si>
  <si>
    <t>CONSOLIDADO</t>
  </si>
  <si>
    <t>Vendas de produtos</t>
  </si>
  <si>
    <t>Prestação de serviços</t>
  </si>
  <si>
    <t>Outras Despesas</t>
  </si>
  <si>
    <t>Outras Receitas</t>
  </si>
  <si>
    <t>11.1</t>
  </si>
  <si>
    <t>11.2</t>
  </si>
  <si>
    <t>Indicadores</t>
  </si>
  <si>
    <t>Lucratividade</t>
  </si>
  <si>
    <t>Margem Operacional</t>
  </si>
  <si>
    <t>Despesas Financeiras Líquidas</t>
  </si>
  <si>
    <t>Despesas Financeiras</t>
  </si>
  <si>
    <t>Variações Monetárias e Cambiais Passivas</t>
  </si>
  <si>
    <t>Receitas Financeiras Líquidas</t>
  </si>
  <si>
    <t>Variações Monetárias e Cambiais Ativas</t>
  </si>
  <si>
    <t>Resultado de Equivalência Patrimonial</t>
  </si>
  <si>
    <t>Venda de Bens e Direitos do Ativo Não Circulante</t>
  </si>
  <si>
    <t>10.1</t>
  </si>
  <si>
    <t>10.2</t>
  </si>
  <si>
    <t>Custo da Venda de Bens e Direitos do Ativo Não Circulante</t>
  </si>
  <si>
    <t>11.3</t>
  </si>
  <si>
    <t>11.4</t>
  </si>
  <si>
    <t>11.5</t>
  </si>
  <si>
    <t>11.6</t>
  </si>
  <si>
    <t>11.7</t>
  </si>
  <si>
    <t>13.1</t>
  </si>
  <si>
    <t>13.2</t>
  </si>
  <si>
    <t>Resultado Financeiro Líquido (7-8)</t>
  </si>
  <si>
    <t>RESULTADO OPERACIONAL ANTES DO IR/CSLL (5-6+9+10-11)</t>
  </si>
  <si>
    <t>RESULTADO OPERACIONAL LÍQUIDO (12-13)</t>
  </si>
  <si>
    <t>Consolidado</t>
  </si>
  <si>
    <t>1.2</t>
  </si>
  <si>
    <t>*** Fim ***</t>
  </si>
  <si>
    <t>Indicadores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</si>
</sst>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R$&quot;\ #,##0;[Red]\-&quot;R$&quot;\ #,##0"/>
    <numFmt numFmtId="44" formatCode="_-&quot;R$&quot;\ * #,##0.00_-;\-&quot;R$&quot;\ * #,##0.00_-;_-&quot;R$&quot;\ * &quot;-&quot;??_-;_-@_-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24"/>
      <color indexed="50"/>
      <name val="Univers Condensed"/>
      <family val="1"/>
      <charset val="204"/>
    </font>
    <font>
      <b/>
      <sz val="18"/>
      <color rgb="FF80898E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indexed="8"/>
      <name val="HelveticaNeue Medium"/>
    </font>
    <font>
      <sz val="18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indexed="8"/>
      <name val="HelveticaNeue Medium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name val="HelveticaNeue Medium"/>
    </font>
    <font>
      <b/>
      <sz val="24"/>
      <color rgb="FF80898E"/>
      <name val="Calibri"/>
      <family val="2"/>
      <scheme val="minor"/>
    </font>
    <font>
      <b/>
      <u/>
      <sz val="16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B050"/>
      <name val="HelveticaNeue Medium"/>
    </font>
    <font>
      <sz val="16"/>
      <color rgb="FF00B050"/>
      <name val="Verdana"/>
      <family val="2"/>
    </font>
    <font>
      <sz val="16"/>
      <color theme="0"/>
      <name val="HelveticaNeue Medium"/>
    </font>
    <font>
      <b/>
      <sz val="18"/>
      <color rgb="FF00B050"/>
      <name val="Calibri"/>
      <family val="2"/>
      <scheme val="minor"/>
    </font>
    <font>
      <sz val="2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HelveticaNeue Medium"/>
    </font>
    <font>
      <b/>
      <sz val="16"/>
      <color rgb="FF80898E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A0A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CBCE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7">
    <xf numFmtId="0" fontId="0" fillId="0" borderId="0" xfId="0"/>
    <xf numFmtId="0" fontId="5" fillId="7" borderId="0" xfId="0" applyFont="1" applyFill="1" applyAlignment="1">
      <alignment horizontal="left" vertical="top"/>
    </xf>
    <xf numFmtId="6" fontId="8" fillId="2" borderId="0" xfId="0" applyNumberFormat="1" applyFont="1" applyFill="1" applyAlignment="1" applyProtection="1">
      <alignment wrapText="1"/>
    </xf>
    <xf numFmtId="6" fontId="10" fillId="4" borderId="1" xfId="1" applyNumberFormat="1" applyFont="1" applyFill="1" applyBorder="1" applyAlignment="1" applyProtection="1">
      <alignment vertical="center" wrapText="1"/>
    </xf>
    <xf numFmtId="6" fontId="9" fillId="3" borderId="1" xfId="1" applyNumberFormat="1" applyFont="1" applyFill="1" applyBorder="1" applyAlignment="1" applyProtection="1">
      <alignment vertical="center" wrapText="1"/>
    </xf>
    <xf numFmtId="6" fontId="9" fillId="3" borderId="1" xfId="2" applyNumberFormat="1" applyFont="1" applyFill="1" applyBorder="1" applyAlignment="1" applyProtection="1">
      <alignment vertical="center" wrapText="1"/>
    </xf>
    <xf numFmtId="0" fontId="11" fillId="6" borderId="1" xfId="1" applyNumberFormat="1" applyFont="1" applyFill="1" applyBorder="1" applyAlignment="1" applyProtection="1">
      <alignment vertical="center" wrapText="1"/>
    </xf>
    <xf numFmtId="6" fontId="8" fillId="3" borderId="0" xfId="0" applyNumberFormat="1" applyFont="1" applyFill="1" applyAlignment="1" applyProtection="1">
      <alignment wrapText="1"/>
    </xf>
    <xf numFmtId="6" fontId="12" fillId="2" borderId="0" xfId="0" applyNumberFormat="1" applyFont="1" applyFill="1" applyProtection="1"/>
    <xf numFmtId="0" fontId="12" fillId="2" borderId="0" xfId="0" applyNumberFormat="1" applyFont="1" applyFill="1" applyProtection="1"/>
    <xf numFmtId="0" fontId="13" fillId="2" borderId="0" xfId="0" applyNumberFormat="1" applyFont="1" applyFill="1" applyProtection="1"/>
    <xf numFmtId="6" fontId="12" fillId="3" borderId="0" xfId="0" applyNumberFormat="1" applyFont="1" applyFill="1" applyProtection="1"/>
    <xf numFmtId="0" fontId="15" fillId="5" borderId="1" xfId="1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center" vertical="center"/>
    </xf>
    <xf numFmtId="44" fontId="16" fillId="4" borderId="1" xfId="2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44" fontId="13" fillId="9" borderId="1" xfId="2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horizontal="center" vertical="center"/>
    </xf>
    <xf numFmtId="6" fontId="18" fillId="3" borderId="0" xfId="0" applyNumberFormat="1" applyFont="1" applyFill="1" applyProtection="1"/>
    <xf numFmtId="0" fontId="15" fillId="6" borderId="1" xfId="1" applyNumberFormat="1" applyFont="1" applyFill="1" applyBorder="1" applyAlignment="1" applyProtection="1">
      <alignment horizontal="center" vertical="center" wrapText="1"/>
    </xf>
    <xf numFmtId="44" fontId="16" fillId="6" borderId="1" xfId="2" applyFont="1" applyFill="1" applyBorder="1" applyAlignment="1" applyProtection="1">
      <alignment horizontal="center" vertical="center"/>
    </xf>
    <xf numFmtId="0" fontId="12" fillId="3" borderId="0" xfId="0" applyNumberFormat="1" applyFont="1" applyFill="1" applyProtection="1"/>
    <xf numFmtId="0" fontId="13" fillId="3" borderId="0" xfId="0" applyNumberFormat="1" applyFont="1" applyFill="1" applyProtection="1"/>
    <xf numFmtId="6" fontId="22" fillId="3" borderId="0" xfId="0" applyNumberFormat="1" applyFont="1" applyFill="1" applyProtection="1"/>
    <xf numFmtId="6" fontId="23" fillId="3" borderId="0" xfId="0" applyNumberFormat="1" applyFont="1" applyFill="1" applyProtection="1"/>
    <xf numFmtId="6" fontId="24" fillId="3" borderId="0" xfId="0" applyNumberFormat="1" applyFont="1" applyFill="1" applyProtection="1"/>
    <xf numFmtId="0" fontId="25" fillId="4" borderId="1" xfId="0" applyNumberFormat="1" applyFont="1" applyFill="1" applyBorder="1" applyAlignment="1" applyProtection="1">
      <alignment vertical="center"/>
    </xf>
    <xf numFmtId="44" fontId="13" fillId="2" borderId="1" xfId="2" applyFont="1" applyFill="1" applyBorder="1" applyAlignment="1" applyProtection="1">
      <alignment horizontal="center" vertical="center"/>
      <protection locked="0"/>
    </xf>
    <xf numFmtId="6" fontId="13" fillId="3" borderId="1" xfId="1" applyNumberFormat="1" applyFont="1" applyFill="1" applyBorder="1" applyAlignment="1" applyProtection="1">
      <alignment vertical="center" wrapText="1"/>
    </xf>
    <xf numFmtId="6" fontId="29" fillId="3" borderId="0" xfId="0" applyNumberFormat="1" applyFont="1" applyFill="1" applyProtection="1"/>
    <xf numFmtId="10" fontId="29" fillId="3" borderId="0" xfId="4" applyNumberFormat="1" applyFont="1" applyFill="1" applyProtection="1"/>
    <xf numFmtId="0" fontId="27" fillId="0" borderId="0" xfId="0" applyFont="1"/>
    <xf numFmtId="0" fontId="20" fillId="0" borderId="0" xfId="5" applyFont="1" applyAlignment="1">
      <alignment horizontal="left" vertical="center"/>
    </xf>
    <xf numFmtId="0" fontId="15" fillId="6" borderId="2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6" fontId="11" fillId="6" borderId="2" xfId="0" applyNumberFormat="1" applyFont="1" applyFill="1" applyBorder="1" applyAlignment="1" applyProtection="1">
      <alignment horizontal="center" vertical="center" wrapText="1"/>
    </xf>
    <xf numFmtId="6" fontId="11" fillId="6" borderId="1" xfId="0" applyNumberFormat="1" applyFont="1" applyFill="1" applyBorder="1" applyAlignment="1" applyProtection="1">
      <alignment horizontal="center" vertical="center" wrapText="1"/>
    </xf>
    <xf numFmtId="6" fontId="19" fillId="8" borderId="1" xfId="0" applyNumberFormat="1" applyFont="1" applyFill="1" applyBorder="1" applyAlignment="1" applyProtection="1">
      <alignment horizontal="center" vertical="center"/>
    </xf>
    <xf numFmtId="6" fontId="26" fillId="4" borderId="1" xfId="0" applyNumberFormat="1" applyFont="1" applyFill="1" applyBorder="1" applyAlignment="1" applyProtection="1">
      <alignment horizontal="center" vertical="center"/>
      <protection locked="0"/>
    </xf>
    <xf numFmtId="6" fontId="6" fillId="8" borderId="3" xfId="0" applyNumberFormat="1" applyFont="1" applyFill="1" applyBorder="1" applyAlignment="1" applyProtection="1">
      <alignment horizontal="center" vertical="center"/>
    </xf>
    <xf numFmtId="6" fontId="6" fillId="8" borderId="4" xfId="0" applyNumberFormat="1" applyFont="1" applyFill="1" applyBorder="1" applyAlignment="1" applyProtection="1">
      <alignment horizontal="center" vertical="center"/>
    </xf>
    <xf numFmtId="6" fontId="6" fillId="8" borderId="5" xfId="0" applyNumberFormat="1" applyFont="1" applyFill="1" applyBorder="1" applyAlignment="1" applyProtection="1">
      <alignment horizontal="center" vertical="center"/>
    </xf>
    <xf numFmtId="6" fontId="6" fillId="8" borderId="6" xfId="0" applyNumberFormat="1" applyFont="1" applyFill="1" applyBorder="1" applyAlignment="1" applyProtection="1">
      <alignment horizontal="center" vertical="center"/>
    </xf>
    <xf numFmtId="6" fontId="6" fillId="8" borderId="7" xfId="0" applyNumberFormat="1" applyFont="1" applyFill="1" applyBorder="1" applyAlignment="1" applyProtection="1">
      <alignment horizontal="center" vertical="center"/>
    </xf>
    <xf numFmtId="6" fontId="6" fillId="8" borderId="8" xfId="0" applyNumberFormat="1" applyFont="1" applyFill="1" applyBorder="1" applyAlignment="1" applyProtection="1">
      <alignment horizontal="center" vertical="center"/>
    </xf>
    <xf numFmtId="6" fontId="30" fillId="3" borderId="0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/>
    </xf>
  </cellXfs>
  <cellStyles count="6">
    <cellStyle name="Hiperlink" xfId="5" builtinId="8"/>
    <cellStyle name="Moeda" xfId="1" builtinId="4"/>
    <cellStyle name="Moeda 2" xfId="2"/>
    <cellStyle name="Normal" xfId="0" builtinId="0"/>
    <cellStyle name="Normal 3" xfId="3"/>
    <cellStyle name="Porcentagem" xfId="4" builtinId="5"/>
  </cellStyles>
  <dxfs count="43"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</dxfs>
  <tableStyles count="0" defaultTableStyle="TableStyleMedium9" defaultPivotStyle="PivotStyleLight16"/>
  <colors>
    <mruColors>
      <color rgb="FFA2BF61"/>
      <color rgb="FFABDB77"/>
      <color rgb="FF00CC00"/>
      <color rgb="FFE1E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>
                    <a:lumMod val="50000"/>
                  </a:schemeClr>
                </a:solidFill>
              </a:rPr>
              <a:t>Resultados</a:t>
            </a:r>
            <a:r>
              <a:rPr lang="pt-BR" baseline="0">
                <a:solidFill>
                  <a:schemeClr val="bg1">
                    <a:lumMod val="50000"/>
                  </a:schemeClr>
                </a:solidFill>
              </a:rPr>
              <a:t> Mensais </a:t>
            </a:r>
            <a:endParaRPr lang="pt-BR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879862099603857"/>
          <c:y val="9.8094621167894219E-2"/>
          <c:w val="0.75953736505857661"/>
          <c:h val="0.59082442015070891"/>
        </c:manualLayout>
      </c:layout>
      <c:barChart>
        <c:barDir val="col"/>
        <c:grouping val="clustered"/>
        <c:varyColors val="0"/>
        <c:ser>
          <c:idx val="1"/>
          <c:order val="2"/>
          <c:tx>
            <c:v>Resultado Líquido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'Apuração de Resultados'!$L$4:$O$4</c:f>
              <c:strCache>
                <c:ptCount val="4"/>
                <c:pt idx="0">
                  <c:v>SET</c:v>
                </c:pt>
                <c:pt idx="1">
                  <c:v>OUT</c:v>
                </c:pt>
                <c:pt idx="2">
                  <c:v>NOV</c:v>
                </c:pt>
                <c:pt idx="3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-10356.740000000002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52664"/>
        <c:axId val="252553056"/>
      </c:barChart>
      <c:lineChart>
        <c:grouping val="standard"/>
        <c:varyColors val="0"/>
        <c:ser>
          <c:idx val="3"/>
          <c:order val="0"/>
          <c:tx>
            <c:v>Lucro Bruto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24759.98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8-4272-951D-3CD7927DDCBD}"/>
            </c:ext>
          </c:extLst>
        </c:ser>
        <c:ser>
          <c:idx val="4"/>
          <c:order val="1"/>
          <c:tx>
            <c:v>Despesas Operacionais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24995.16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68-4272-951D-3CD7927DDCBD}"/>
            </c:ext>
          </c:extLst>
        </c:ser>
        <c:ser>
          <c:idx val="2"/>
          <c:order val="4"/>
          <c:tx>
            <c:v>Vendas Líquidas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30836.29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68-4272-951D-3CD7927DDC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7960"/>
        <c:axId val="252551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v>Ponto de Equilíbrio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6"/>
                    </a:solidFill>
                    <a:ln w="9525" cap="flat" cmpd="sng" algn="ctr">
                      <a:solidFill>
                        <a:schemeClr val="accent6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'Apuração de Resultados'!$D$4:$O$4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'Apuração de Resultados'!#REF!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A68-4272-951D-3CD7927DDCBD}"/>
                  </c:ext>
                </c:extLst>
              </c15:ser>
            </c15:filteredLineSeries>
          </c:ext>
        </c:extLst>
      </c:lineChart>
      <c:catAx>
        <c:axId val="252547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096"/>
        <c:crosses val="autoZero"/>
        <c:auto val="1"/>
        <c:lblAlgn val="ctr"/>
        <c:lblOffset val="100"/>
        <c:noMultiLvlLbl val="0"/>
      </c:catAx>
      <c:valAx>
        <c:axId val="25255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\ 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7960"/>
        <c:crosses val="autoZero"/>
        <c:crossBetween val="between"/>
      </c:valAx>
      <c:catAx>
        <c:axId val="252552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2553056"/>
        <c:crosses val="max"/>
        <c:auto val="1"/>
        <c:lblAlgn val="ctr"/>
        <c:lblOffset val="100"/>
        <c:noMultiLvlLbl val="0"/>
      </c:catAx>
      <c:valAx>
        <c:axId val="252553056"/>
        <c:scaling>
          <c:orientation val="minMax"/>
        </c:scaling>
        <c:delete val="1"/>
        <c:axPos val="r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252552664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Relatório!$B$36:$M$36</c15:sqref>
                  </c15:fullRef>
                </c:ext>
              </c:extLst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Relatório!$B$38:$N$38</c15:sqref>
                  </c15:fullRef>
                </c:ext>
              </c:extLst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-0.33586206382155576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D1-45DF-BF37-27F23BA30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51880"/>
        <c:axId val="2525499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Relatório!$A$39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Relatório!$B$36:$M$36</c15:sqref>
                        </c15:fullRef>
                        <c15:formulaRef>
                          <c15:sqref>Relatório!$B$36:$M$36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Relatório!$B$39:$N$39</c15:sqref>
                        </c15:fullRef>
                        <c15:formulaRef>
                          <c15:sqref>Relatório!$B$39:$M$39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4D1-45DF-BF37-27F23BA30B3D}"/>
                  </c:ext>
                </c:extLst>
              </c15:ser>
            </c15:filteredLineSeries>
          </c:ext>
        </c:extLst>
      </c:lineChart>
      <c:catAx>
        <c:axId val="25255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920"/>
        <c:crosses val="autoZero"/>
        <c:auto val="1"/>
        <c:lblAlgn val="ctr"/>
        <c:lblOffset val="100"/>
        <c:noMultiLvlLbl val="0"/>
      </c:catAx>
      <c:valAx>
        <c:axId val="2525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4699430687106137E-2"/>
          <c:y val="0.16190055682292051"/>
          <c:w val="0.86665322631772479"/>
          <c:h val="0.6624093016410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-0.33586206382155576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7-4CFE-AA8F-A02E477EB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2546784"/>
        <c:axId val="252549136"/>
      </c:barChart>
      <c:catAx>
        <c:axId val="2525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136"/>
        <c:crosses val="autoZero"/>
        <c:auto val="1"/>
        <c:lblAlgn val="ctr"/>
        <c:lblOffset val="100"/>
        <c:noMultiLvlLbl val="0"/>
      </c:catAx>
      <c:valAx>
        <c:axId val="25254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10</xdr:col>
      <xdr:colOff>0</xdr:colOff>
      <xdr:row>18</xdr:row>
      <xdr:rowOff>76200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095998" cy="35052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18</xdr:row>
      <xdr:rowOff>76200</xdr:rowOff>
    </xdr:from>
    <xdr:to>
      <xdr:col>8</xdr:col>
      <xdr:colOff>285750</xdr:colOff>
      <xdr:row>20</xdr:row>
      <xdr:rowOff>0</xdr:rowOff>
    </xdr:to>
    <xdr:sp macro="" textlink="">
      <xdr:nvSpPr>
        <xdr:cNvPr id="2" name="CaixaDeTexto 1">
          <a:hlinkClick xmlns:r="http://schemas.openxmlformats.org/officeDocument/2006/relationships" r:id="rId2"/>
        </xdr:cNvPr>
        <xdr:cNvSpPr txBox="1"/>
      </xdr:nvSpPr>
      <xdr:spPr>
        <a:xfrm>
          <a:off x="323850" y="3505200"/>
          <a:ext cx="48387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solidFill>
                <a:srgbClr val="00B050"/>
              </a:solidFill>
            </a:rPr>
            <a:t>Clique aqui</a:t>
          </a:r>
          <a:r>
            <a:rPr lang="pt-BR" sz="1400" u="none">
              <a:solidFill>
                <a:srgbClr val="00B050"/>
              </a:solidFill>
            </a:rPr>
            <a:t> para começar a utilização da ferramenta.</a:t>
          </a:r>
        </a:p>
        <a:p>
          <a:endParaRPr lang="pt-BR" sz="1400" u="none">
            <a:solidFill>
              <a:srgbClr val="00B050"/>
            </a:solidFill>
          </a:endParaRPr>
        </a:p>
        <a:p>
          <a:endParaRPr lang="pt-BR" sz="1100" u="none"/>
        </a:p>
      </xdr:txBody>
    </xdr:sp>
    <xdr:clientData/>
  </xdr:twoCellAnchor>
  <xdr:twoCellAnchor>
    <xdr:from>
      <xdr:col>0</xdr:col>
      <xdr:colOff>266700</xdr:colOff>
      <xdr:row>19</xdr:row>
      <xdr:rowOff>0</xdr:rowOff>
    </xdr:from>
    <xdr:to>
      <xdr:col>0</xdr:col>
      <xdr:colOff>361950</xdr:colOff>
      <xdr:row>19</xdr:row>
      <xdr:rowOff>85725</xdr:rowOff>
    </xdr:to>
    <xdr:sp macro="" textlink="">
      <xdr:nvSpPr>
        <xdr:cNvPr id="3" name="Divisa 2"/>
        <xdr:cNvSpPr/>
      </xdr:nvSpPr>
      <xdr:spPr>
        <a:xfrm>
          <a:off x="266700" y="3619500"/>
          <a:ext cx="95250" cy="85725"/>
        </a:xfrm>
        <a:prstGeom prst="chevron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285444</xdr:colOff>
      <xdr:row>23</xdr:row>
      <xdr:rowOff>76200</xdr:rowOff>
    </xdr:from>
    <xdr:to>
      <xdr:col>13</xdr:col>
      <xdr:colOff>215844</xdr:colOff>
      <xdr:row>26</xdr:row>
      <xdr:rowOff>44700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644" y="464820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 editAs="oneCell">
    <xdr:from>
      <xdr:col>0</xdr:col>
      <xdr:colOff>13606</xdr:colOff>
      <xdr:row>0</xdr:row>
      <xdr:rowOff>0</xdr:rowOff>
    </xdr:from>
    <xdr:to>
      <xdr:col>16</xdr:col>
      <xdr:colOff>11206</xdr:colOff>
      <xdr:row>34</xdr:row>
      <xdr:rowOff>11206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0"/>
          <a:ext cx="9679482" cy="667870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95251</xdr:rowOff>
    </xdr:from>
    <xdr:to>
      <xdr:col>10</xdr:col>
      <xdr:colOff>470648</xdr:colOff>
      <xdr:row>5</xdr:row>
      <xdr:rowOff>944</xdr:rowOff>
    </xdr:to>
    <xdr:pic>
      <xdr:nvPicPr>
        <xdr:cNvPr id="1026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1"/>
          <a:ext cx="6521824" cy="477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449036</xdr:colOff>
      <xdr:row>10</xdr:row>
      <xdr:rowOff>122464</xdr:rowOff>
    </xdr:from>
    <xdr:to>
      <xdr:col>13</xdr:col>
      <xdr:colOff>231321</xdr:colOff>
      <xdr:row>19</xdr:row>
      <xdr:rowOff>81643</xdr:rowOff>
    </xdr:to>
    <xdr:sp macro="" textlink="">
      <xdr:nvSpPr>
        <xdr:cNvPr id="4" name="Retângulo 3"/>
        <xdr:cNvSpPr/>
      </xdr:nvSpPr>
      <xdr:spPr>
        <a:xfrm>
          <a:off x="4735286" y="2027464"/>
          <a:ext cx="3456214" cy="1673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598714</xdr:colOff>
      <xdr:row>20</xdr:row>
      <xdr:rowOff>13606</xdr:rowOff>
    </xdr:from>
    <xdr:to>
      <xdr:col>13</xdr:col>
      <xdr:colOff>258535</xdr:colOff>
      <xdr:row>28</xdr:row>
      <xdr:rowOff>27213</xdr:rowOff>
    </xdr:to>
    <xdr:sp macro="" textlink="">
      <xdr:nvSpPr>
        <xdr:cNvPr id="5" name="Retângulo 4"/>
        <xdr:cNvSpPr/>
      </xdr:nvSpPr>
      <xdr:spPr>
        <a:xfrm>
          <a:off x="4884964" y="3823606"/>
          <a:ext cx="3333750" cy="1728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370914</xdr:colOff>
      <xdr:row>29</xdr:row>
      <xdr:rowOff>9885</xdr:rowOff>
    </xdr:from>
    <xdr:to>
      <xdr:col>16</xdr:col>
      <xdr:colOff>528157</xdr:colOff>
      <xdr:row>29</xdr:row>
      <xdr:rowOff>11832</xdr:rowOff>
    </xdr:to>
    <xdr:cxnSp macro="">
      <xdr:nvCxnSpPr>
        <xdr:cNvPr id="18" name="Conector Angulado 17"/>
        <xdr:cNvCxnSpPr/>
      </xdr:nvCxnSpPr>
      <xdr:spPr>
        <a:xfrm rot="10800000" flipV="1">
          <a:off x="8842561" y="5724885"/>
          <a:ext cx="1367478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394607</xdr:colOff>
      <xdr:row>10</xdr:row>
      <xdr:rowOff>149679</xdr:rowOff>
    </xdr:from>
    <xdr:to>
      <xdr:col>13</xdr:col>
      <xdr:colOff>394607</xdr:colOff>
      <xdr:row>16</xdr:row>
      <xdr:rowOff>122464</xdr:rowOff>
    </xdr:to>
    <xdr:sp macro="" textlink="">
      <xdr:nvSpPr>
        <xdr:cNvPr id="6" name="Retângulo 5"/>
        <xdr:cNvSpPr/>
      </xdr:nvSpPr>
      <xdr:spPr>
        <a:xfrm>
          <a:off x="4680857" y="2054679"/>
          <a:ext cx="3673929" cy="11157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459922</xdr:colOff>
      <xdr:row>15</xdr:row>
      <xdr:rowOff>182336</xdr:rowOff>
    </xdr:from>
    <xdr:to>
      <xdr:col>15</xdr:col>
      <xdr:colOff>108857</xdr:colOff>
      <xdr:row>24</xdr:row>
      <xdr:rowOff>168729</xdr:rowOff>
    </xdr:to>
    <xdr:sp macro="" textlink="">
      <xdr:nvSpPr>
        <xdr:cNvPr id="8" name="Retângulo 7"/>
        <xdr:cNvSpPr/>
      </xdr:nvSpPr>
      <xdr:spPr>
        <a:xfrm>
          <a:off x="8302172" y="3039836"/>
          <a:ext cx="855435" cy="1891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229053</xdr:colOff>
      <xdr:row>13</xdr:row>
      <xdr:rowOff>118383</xdr:rowOff>
    </xdr:from>
    <xdr:to>
      <xdr:col>12</xdr:col>
      <xdr:colOff>229052</xdr:colOff>
      <xdr:row>16</xdr:row>
      <xdr:rowOff>63954</xdr:rowOff>
    </xdr:to>
    <xdr:pic>
      <xdr:nvPicPr>
        <xdr:cNvPr id="9" name="Imagem 8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2628" r="30651" b="23631"/>
        <a:stretch/>
      </xdr:blipFill>
      <xdr:spPr>
        <a:xfrm>
          <a:off x="6864803" y="2594883"/>
          <a:ext cx="603249" cy="517071"/>
        </a:xfrm>
        <a:prstGeom prst="rect">
          <a:avLst/>
        </a:prstGeom>
      </xdr:spPr>
    </xdr:pic>
    <xdr:clientData/>
  </xdr:twoCellAnchor>
  <xdr:twoCellAnchor>
    <xdr:from>
      <xdr:col>11</xdr:col>
      <xdr:colOff>229054</xdr:colOff>
      <xdr:row>13</xdr:row>
      <xdr:rowOff>77562</xdr:rowOff>
    </xdr:from>
    <xdr:to>
      <xdr:col>12</xdr:col>
      <xdr:colOff>229053</xdr:colOff>
      <xdr:row>16</xdr:row>
      <xdr:rowOff>77562</xdr:rowOff>
    </xdr:to>
    <xdr:sp macro="" textlink="">
      <xdr:nvSpPr>
        <xdr:cNvPr id="10" name="Fluxograma: Conector 9"/>
        <xdr:cNvSpPr/>
      </xdr:nvSpPr>
      <xdr:spPr>
        <a:xfrm>
          <a:off x="6864804" y="2554062"/>
          <a:ext cx="603249" cy="571500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225011</xdr:colOff>
      <xdr:row>16</xdr:row>
      <xdr:rowOff>48532</xdr:rowOff>
    </xdr:from>
    <xdr:to>
      <xdr:col>14</xdr:col>
      <xdr:colOff>504370</xdr:colOff>
      <xdr:row>23</xdr:row>
      <xdr:rowOff>116568</xdr:rowOff>
    </xdr:to>
    <xdr:pic>
      <xdr:nvPicPr>
        <xdr:cNvPr id="11" name="Imagem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67261" y="3096532"/>
          <a:ext cx="882609" cy="1592036"/>
        </a:xfrm>
        <a:prstGeom prst="rect">
          <a:avLst/>
        </a:prstGeom>
        <a:ln>
          <a:solidFill>
            <a:schemeClr val="tx2"/>
          </a:solidFill>
        </a:ln>
        <a:effectLst/>
      </xdr:spPr>
    </xdr:pic>
    <xdr:clientData/>
  </xdr:twoCellAnchor>
  <xdr:twoCellAnchor editAs="oneCell">
    <xdr:from>
      <xdr:col>16</xdr:col>
      <xdr:colOff>237854</xdr:colOff>
      <xdr:row>27</xdr:row>
      <xdr:rowOff>162005</xdr:rowOff>
    </xdr:from>
    <xdr:to>
      <xdr:col>18</xdr:col>
      <xdr:colOff>85716</xdr:colOff>
      <xdr:row>30</xdr:row>
      <xdr:rowOff>130505</xdr:rowOff>
    </xdr:to>
    <xdr:pic>
      <xdr:nvPicPr>
        <xdr:cNvPr id="17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19736" y="5496005"/>
          <a:ext cx="1058098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16</xdr:col>
      <xdr:colOff>11906</xdr:colOff>
      <xdr:row>36</xdr:row>
      <xdr:rowOff>11905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54"/>
        <a:stretch/>
      </xdr:blipFill>
      <xdr:spPr>
        <a:xfrm>
          <a:off x="0" y="23812"/>
          <a:ext cx="9525000" cy="68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80962</xdr:rowOff>
    </xdr:from>
    <xdr:to>
      <xdr:col>9</xdr:col>
      <xdr:colOff>502943</xdr:colOff>
      <xdr:row>4</xdr:row>
      <xdr:rowOff>188118</xdr:rowOff>
    </xdr:to>
    <xdr:pic>
      <xdr:nvPicPr>
        <xdr:cNvPr id="2050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"/>
          <a:ext cx="5989343" cy="488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28574</xdr:rowOff>
    </xdr:from>
    <xdr:to>
      <xdr:col>2</xdr:col>
      <xdr:colOff>164099</xdr:colOff>
      <xdr:row>0</xdr:row>
      <xdr:rowOff>628650</xdr:rowOff>
    </xdr:to>
    <xdr:pic>
      <xdr:nvPicPr>
        <xdr:cNvPr id="3073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33374"/>
          <a:ext cx="126900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114300</xdr:colOff>
      <xdr:row>0</xdr:row>
      <xdr:rowOff>171450</xdr:rowOff>
    </xdr:from>
    <xdr:to>
      <xdr:col>15</xdr:col>
      <xdr:colOff>1752600</xdr:colOff>
      <xdr:row>0</xdr:row>
      <xdr:rowOff>514350</xdr:rowOff>
    </xdr:to>
    <xdr:sp macro="" textlink="">
      <xdr:nvSpPr>
        <xdr:cNvPr id="2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1736050" y="171450"/>
          <a:ext cx="1638300" cy="3429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Relatório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321251</xdr:colOff>
      <xdr:row>2</xdr:row>
      <xdr:rowOff>34638</xdr:rowOff>
    </xdr:from>
    <xdr:to>
      <xdr:col>13</xdr:col>
      <xdr:colOff>63211</xdr:colOff>
      <xdr:row>19</xdr:row>
      <xdr:rowOff>172317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31173</xdr:colOff>
      <xdr:row>0</xdr:row>
      <xdr:rowOff>4331</xdr:rowOff>
    </xdr:from>
    <xdr:to>
      <xdr:col>1</xdr:col>
      <xdr:colOff>406978</xdr:colOff>
      <xdr:row>1</xdr:row>
      <xdr:rowOff>254724</xdr:rowOff>
    </xdr:to>
    <xdr:pic>
      <xdr:nvPicPr>
        <xdr:cNvPr id="4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3" y="4331"/>
          <a:ext cx="981941" cy="544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22</xdr:row>
      <xdr:rowOff>38100</xdr:rowOff>
    </xdr:from>
    <xdr:to>
      <xdr:col>6</xdr:col>
      <xdr:colOff>238126</xdr:colOff>
      <xdr:row>33</xdr:row>
      <xdr:rowOff>171450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381001</xdr:colOff>
      <xdr:row>22</xdr:row>
      <xdr:rowOff>19050</xdr:rowOff>
    </xdr:from>
    <xdr:to>
      <xdr:col>13</xdr:col>
      <xdr:colOff>57151</xdr:colOff>
      <xdr:row>33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285750</xdr:colOff>
      <xdr:row>0</xdr:row>
      <xdr:rowOff>57150</xdr:rowOff>
    </xdr:from>
    <xdr:to>
      <xdr:col>13</xdr:col>
      <xdr:colOff>561976</xdr:colOff>
      <xdr:row>1</xdr:row>
      <xdr:rowOff>228600</xdr:rowOff>
    </xdr:to>
    <xdr:sp macro="" textlink="">
      <xdr:nvSpPr>
        <xdr:cNvPr id="7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7600950" y="57150"/>
          <a:ext cx="885826" cy="466725"/>
        </a:xfrm>
        <a:prstGeom prst="roundRect">
          <a:avLst/>
        </a:prstGeom>
        <a:ln w="19050"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/>
            <a:t>Apuração</a:t>
          </a:r>
          <a:r>
            <a:rPr lang="pt-BR" sz="1000" baseline="0"/>
            <a:t> de Resultados</a:t>
          </a:r>
          <a:endParaRPr lang="pt-BR" sz="10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workbookViewId="0">
      <selection activeCell="B16" sqref="B16"/>
    </sheetView>
  </sheetViews>
  <sheetFormatPr defaultColWidth="0" defaultRowHeight="15" zeroHeight="1"/>
  <cols>
    <col min="1" max="10" width="9.140625" customWidth="1"/>
    <col min="11" max="12" width="9.140625" hidden="1" customWidth="1"/>
    <col min="13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>
      <c r="A20" s="32"/>
      <c r="B20" s="32"/>
      <c r="C20" s="32"/>
      <c r="D20" s="32"/>
      <c r="E20" s="32"/>
      <c r="F20" s="32"/>
      <c r="G20" s="32"/>
      <c r="H20" s="32"/>
      <c r="I20" s="32"/>
      <c r="J20" s="32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view="pageBreakPreview" topLeftCell="A7" zoomScale="70" zoomScaleNormal="100" zoomScaleSheetLayoutView="70" workbookViewId="0">
      <selection activeCell="B16" sqref="B16"/>
    </sheetView>
  </sheetViews>
  <sheetFormatPr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3" footer="0.3"/>
  <pageSetup paperSize="9" scale="67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showRowColHeaders="0" view="pageBreakPreview" zoomScale="85" zoomScaleNormal="100" zoomScaleSheetLayoutView="85" workbookViewId="0">
      <selection activeCell="B16" sqref="B16"/>
    </sheetView>
  </sheetViews>
  <sheetFormatPr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22047244094491" right="0.23622047244094491" top="0.74803149606299213" bottom="0.74803149606299213" header="0.31496062992125984" footer="0.31496062992125984"/>
  <pageSetup paperSize="9" scale="6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EBF4E0"/>
    <pageSetUpPr fitToPage="1"/>
  </sheetPr>
  <dimension ref="A1:AJ50"/>
  <sheetViews>
    <sheetView showGridLines="0" tabSelected="1" topLeftCell="E28" zoomScale="85" zoomScaleNormal="85" zoomScaleSheetLayoutView="100" zoomScalePageLayoutView="80" workbookViewId="0">
      <selection activeCell="O41" sqref="O41"/>
    </sheetView>
  </sheetViews>
  <sheetFormatPr defaultColWidth="0" defaultRowHeight="23.25"/>
  <cols>
    <col min="1" max="1" width="1.140625" style="11" hidden="1" customWidth="1"/>
    <col min="2" max="2" width="17.42578125" style="21" customWidth="1"/>
    <col min="3" max="3" width="44.7109375" style="7" customWidth="1"/>
    <col min="4" max="15" width="24.85546875" style="22" customWidth="1"/>
    <col min="16" max="16" width="24.85546875" style="11" customWidth="1"/>
    <col min="17" max="17" width="2.5703125" style="23" hidden="1" customWidth="1"/>
    <col min="18" max="18" width="2.85546875" style="23" hidden="1" customWidth="1"/>
    <col min="19" max="19" width="2.5703125" style="23" hidden="1" customWidth="1"/>
    <col min="20" max="20" width="2.85546875" style="23" hidden="1" customWidth="1"/>
    <col min="21" max="21" width="2" style="23" hidden="1" customWidth="1"/>
    <col min="22" max="22" width="1.7109375" style="23" hidden="1" customWidth="1"/>
    <col min="23" max="23" width="2.28515625" style="23" hidden="1" customWidth="1"/>
    <col min="24" max="24" width="1.7109375" style="23" hidden="1" customWidth="1"/>
    <col min="25" max="25" width="2.28515625" style="23" hidden="1" customWidth="1"/>
    <col min="26" max="26" width="1.7109375" style="23" hidden="1" customWidth="1"/>
    <col min="27" max="27" width="2" style="23" hidden="1" customWidth="1"/>
    <col min="28" max="29" width="1.7109375" style="23" hidden="1" customWidth="1"/>
    <col min="30" max="30" width="2.28515625" style="23" hidden="1" customWidth="1"/>
    <col min="31" max="31" width="13.42578125" style="23" hidden="1" customWidth="1"/>
    <col min="32" max="36" width="0" style="11" hidden="1" customWidth="1"/>
    <col min="37" max="16384" width="17.140625" style="11" hidden="1"/>
  </cols>
  <sheetData>
    <row r="1" spans="1:31" ht="50.25" customHeight="1">
      <c r="A1" s="8"/>
      <c r="B1" s="37" t="s">
        <v>12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5"/>
      <c r="R1" s="25" t="s">
        <v>60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39" customHeight="1">
      <c r="A2" s="8"/>
      <c r="B2" s="26" t="s">
        <v>13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31" ht="21">
      <c r="A3" s="8"/>
      <c r="B3" s="33" t="s">
        <v>0</v>
      </c>
      <c r="C3" s="35" t="s">
        <v>1</v>
      </c>
      <c r="D3" s="34" t="s">
        <v>26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31" ht="21">
      <c r="A4" s="8"/>
      <c r="B4" s="34"/>
      <c r="C4" s="36"/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2" t="s">
        <v>22</v>
      </c>
      <c r="M4" s="12" t="s">
        <v>23</v>
      </c>
      <c r="N4" s="12" t="s">
        <v>24</v>
      </c>
      <c r="O4" s="12" t="s">
        <v>25</v>
      </c>
      <c r="P4" s="12" t="s">
        <v>53</v>
      </c>
    </row>
    <row r="5" spans="1:31">
      <c r="A5" s="8"/>
      <c r="B5" s="13">
        <v>1</v>
      </c>
      <c r="C5" s="3" t="s">
        <v>2</v>
      </c>
      <c r="D5" s="14">
        <f t="shared" ref="D5:P5" si="0">SUM(D$6:D$7)</f>
        <v>0</v>
      </c>
      <c r="E5" s="14">
        <f t="shared" si="0"/>
        <v>0</v>
      </c>
      <c r="F5" s="14">
        <f t="shared" si="0"/>
        <v>0</v>
      </c>
      <c r="G5" s="14">
        <f t="shared" si="0"/>
        <v>0</v>
      </c>
      <c r="H5" s="14">
        <f t="shared" si="0"/>
        <v>0</v>
      </c>
      <c r="I5" s="14">
        <f t="shared" si="0"/>
        <v>0</v>
      </c>
      <c r="J5" s="14">
        <f t="shared" si="0"/>
        <v>0</v>
      </c>
      <c r="K5" s="14">
        <f t="shared" si="0"/>
        <v>32268</v>
      </c>
      <c r="L5" s="14">
        <f t="shared" si="0"/>
        <v>0</v>
      </c>
      <c r="M5" s="14">
        <f t="shared" si="0"/>
        <v>0</v>
      </c>
      <c r="N5" s="14">
        <f t="shared" si="0"/>
        <v>0</v>
      </c>
      <c r="O5" s="14">
        <f t="shared" si="0"/>
        <v>0</v>
      </c>
      <c r="P5" s="14">
        <f t="shared" si="0"/>
        <v>32268</v>
      </c>
    </row>
    <row r="6" spans="1:31">
      <c r="A6" s="8"/>
      <c r="B6" s="15" t="s">
        <v>27</v>
      </c>
      <c r="C6" s="4" t="s">
        <v>54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16">
        <f>SUM(D6:O6)</f>
        <v>0</v>
      </c>
    </row>
    <row r="7" spans="1:31">
      <c r="A7" s="8"/>
      <c r="B7" s="15" t="s">
        <v>84</v>
      </c>
      <c r="C7" s="4" t="s">
        <v>55</v>
      </c>
      <c r="D7" s="27"/>
      <c r="E7" s="27"/>
      <c r="F7" s="27"/>
      <c r="G7" s="27"/>
      <c r="H7" s="27"/>
      <c r="I7" s="27"/>
      <c r="J7" s="27"/>
      <c r="K7" s="27">
        <v>32268</v>
      </c>
      <c r="L7" s="27"/>
      <c r="M7" s="27"/>
      <c r="N7" s="27"/>
      <c r="O7" s="27"/>
      <c r="P7" s="16">
        <f t="shared" ref="P7" si="1">SUM(D7:O7)</f>
        <v>32268</v>
      </c>
    </row>
    <row r="8" spans="1:31">
      <c r="A8" s="8"/>
      <c r="B8" s="13">
        <v>2</v>
      </c>
      <c r="C8" s="3" t="s">
        <v>34</v>
      </c>
      <c r="D8" s="14">
        <f>SUM(D$9:D$11)</f>
        <v>0</v>
      </c>
      <c r="E8" s="14">
        <f t="shared" ref="E8:O8" si="2">SUM(E$9:E$11)</f>
        <v>0</v>
      </c>
      <c r="F8" s="14">
        <f t="shared" si="2"/>
        <v>0</v>
      </c>
      <c r="G8" s="14">
        <f t="shared" si="2"/>
        <v>0</v>
      </c>
      <c r="H8" s="14">
        <f t="shared" si="2"/>
        <v>0</v>
      </c>
      <c r="I8" s="14">
        <f t="shared" si="2"/>
        <v>0</v>
      </c>
      <c r="J8" s="14">
        <f t="shared" si="2"/>
        <v>0</v>
      </c>
      <c r="K8" s="14">
        <f t="shared" si="2"/>
        <v>1431.71</v>
      </c>
      <c r="L8" s="14">
        <f t="shared" si="2"/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SUM(P$9:P$11)</f>
        <v>1431.71</v>
      </c>
    </row>
    <row r="9" spans="1:31">
      <c r="A9" s="8"/>
      <c r="B9" s="15" t="s">
        <v>29</v>
      </c>
      <c r="C9" s="4" t="s">
        <v>30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6">
        <f>SUM(D9:O9)</f>
        <v>0</v>
      </c>
      <c r="Q9" s="24"/>
    </row>
    <row r="10" spans="1:31" ht="46.5">
      <c r="A10" s="8"/>
      <c r="B10" s="17" t="s">
        <v>32</v>
      </c>
      <c r="C10" s="4" t="s">
        <v>28</v>
      </c>
      <c r="D10" s="27"/>
      <c r="E10" s="27"/>
      <c r="F10" s="27"/>
      <c r="G10" s="27"/>
      <c r="H10" s="27"/>
      <c r="I10" s="27"/>
      <c r="J10" s="27"/>
      <c r="K10" s="27">
        <v>1431.71</v>
      </c>
      <c r="L10" s="27"/>
      <c r="M10" s="27"/>
      <c r="N10" s="27"/>
      <c r="O10" s="27"/>
      <c r="P10" s="16">
        <f>SUM(D10:O10)</f>
        <v>1431.71</v>
      </c>
    </row>
    <row r="11" spans="1:31">
      <c r="A11" s="8"/>
      <c r="B11" s="17" t="s">
        <v>33</v>
      </c>
      <c r="C11" s="4" t="s">
        <v>31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16">
        <f>SUM(D11:O11)</f>
        <v>0</v>
      </c>
    </row>
    <row r="12" spans="1:31">
      <c r="A12" s="8"/>
      <c r="B12" s="13">
        <v>3</v>
      </c>
      <c r="C12" s="3" t="s">
        <v>35</v>
      </c>
      <c r="D12" s="14">
        <f t="shared" ref="D12:P12" si="3">D$5-D$8</f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f t="shared" si="3"/>
        <v>0</v>
      </c>
      <c r="J12" s="14">
        <f t="shared" si="3"/>
        <v>0</v>
      </c>
      <c r="K12" s="14">
        <f t="shared" si="3"/>
        <v>30836.29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30836.29</v>
      </c>
    </row>
    <row r="13" spans="1:31">
      <c r="A13" s="8"/>
      <c r="B13" s="13">
        <v>4</v>
      </c>
      <c r="C13" s="3" t="s">
        <v>37</v>
      </c>
      <c r="D13" s="14">
        <f>SUM(D$14:D$15)</f>
        <v>0</v>
      </c>
      <c r="E13" s="14">
        <f>SUM(E$14:E$15)</f>
        <v>0</v>
      </c>
      <c r="F13" s="14">
        <f t="shared" ref="F13:P13" si="4">SUM(F$14:F$15)</f>
        <v>0</v>
      </c>
      <c r="G13" s="14">
        <f t="shared" si="4"/>
        <v>0</v>
      </c>
      <c r="H13" s="14">
        <f t="shared" si="4"/>
        <v>0</v>
      </c>
      <c r="I13" s="14">
        <f t="shared" si="4"/>
        <v>0</v>
      </c>
      <c r="J13" s="14">
        <f t="shared" si="4"/>
        <v>0</v>
      </c>
      <c r="K13" s="14">
        <f t="shared" si="4"/>
        <v>6076.31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6076.31</v>
      </c>
    </row>
    <row r="14" spans="1:31" ht="46.5">
      <c r="A14" s="8"/>
      <c r="B14" s="17" t="s">
        <v>38</v>
      </c>
      <c r="C14" s="4" t="s">
        <v>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16">
        <f>SUM(D14:O14)</f>
        <v>0</v>
      </c>
    </row>
    <row r="15" spans="1:31" ht="46.5">
      <c r="A15" s="8"/>
      <c r="B15" s="17" t="s">
        <v>39</v>
      </c>
      <c r="C15" s="4" t="s">
        <v>36</v>
      </c>
      <c r="D15" s="27"/>
      <c r="E15" s="27"/>
      <c r="F15" s="27"/>
      <c r="G15" s="27"/>
      <c r="H15" s="27"/>
      <c r="I15" s="27"/>
      <c r="J15" s="27"/>
      <c r="K15" s="27">
        <v>6076.31</v>
      </c>
      <c r="L15" s="27"/>
      <c r="M15" s="27"/>
      <c r="N15" s="27"/>
      <c r="O15" s="27"/>
      <c r="P15" s="16">
        <f>SUM(D15:O15)</f>
        <v>6076.31</v>
      </c>
    </row>
    <row r="16" spans="1:31" ht="46.5">
      <c r="A16" s="8"/>
      <c r="B16" s="13">
        <v>5</v>
      </c>
      <c r="C16" s="3" t="s">
        <v>40</v>
      </c>
      <c r="D16" s="14">
        <f>D$12-D$13</f>
        <v>0</v>
      </c>
      <c r="E16" s="14">
        <f t="shared" ref="E16:P16" si="5">E$12-E$13</f>
        <v>0</v>
      </c>
      <c r="F16" s="14">
        <f t="shared" si="5"/>
        <v>0</v>
      </c>
      <c r="G16" s="14">
        <f t="shared" si="5"/>
        <v>0</v>
      </c>
      <c r="H16" s="14">
        <f t="shared" si="5"/>
        <v>0</v>
      </c>
      <c r="I16" s="14">
        <f t="shared" si="5"/>
        <v>0</v>
      </c>
      <c r="J16" s="14">
        <f t="shared" si="5"/>
        <v>0</v>
      </c>
      <c r="K16" s="14">
        <f t="shared" si="5"/>
        <v>24759.98</v>
      </c>
      <c r="L16" s="14">
        <f t="shared" si="5"/>
        <v>0</v>
      </c>
      <c r="M16" s="14">
        <f t="shared" si="5"/>
        <v>0</v>
      </c>
      <c r="N16" s="14">
        <f t="shared" si="5"/>
        <v>0</v>
      </c>
      <c r="O16" s="14">
        <f t="shared" si="5"/>
        <v>0</v>
      </c>
      <c r="P16" s="14">
        <f t="shared" si="5"/>
        <v>24759.98</v>
      </c>
    </row>
    <row r="17" spans="1:16">
      <c r="A17" s="8"/>
      <c r="B17" s="13">
        <v>6</v>
      </c>
      <c r="C17" s="3" t="s">
        <v>41</v>
      </c>
      <c r="D17" s="14">
        <f>SUM(D$18:D$19)</f>
        <v>0</v>
      </c>
      <c r="E17" s="14">
        <f t="shared" ref="E17:P17" si="6">SUM(E$18:E$19)</f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24995.16</v>
      </c>
      <c r="L17" s="14">
        <f t="shared" si="6"/>
        <v>0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24995.16</v>
      </c>
    </row>
    <row r="18" spans="1:16">
      <c r="A18" s="8"/>
      <c r="B18" s="17" t="s">
        <v>47</v>
      </c>
      <c r="C18" s="4" t="s">
        <v>42</v>
      </c>
      <c r="D18" s="27"/>
      <c r="E18" s="27"/>
      <c r="F18" s="27"/>
      <c r="G18" s="27"/>
      <c r="H18" s="27"/>
      <c r="I18" s="27"/>
      <c r="J18" s="27"/>
      <c r="K18" s="27">
        <v>21811.03</v>
      </c>
      <c r="L18" s="27"/>
      <c r="M18" s="27"/>
      <c r="N18" s="27"/>
      <c r="O18" s="27"/>
      <c r="P18" s="16">
        <f>SUM(D18:O18)</f>
        <v>21811.03</v>
      </c>
    </row>
    <row r="19" spans="1:16" ht="69.75">
      <c r="A19" s="8"/>
      <c r="B19" s="17" t="s">
        <v>48</v>
      </c>
      <c r="C19" s="4" t="s">
        <v>46</v>
      </c>
      <c r="D19" s="27"/>
      <c r="E19" s="27"/>
      <c r="F19" s="27"/>
      <c r="G19" s="27"/>
      <c r="H19" s="27"/>
      <c r="I19" s="27"/>
      <c r="J19" s="27"/>
      <c r="K19" s="27">
        <v>3184.13</v>
      </c>
      <c r="L19" s="27"/>
      <c r="M19" s="27"/>
      <c r="N19" s="27"/>
      <c r="O19" s="27"/>
      <c r="P19" s="16">
        <f>SUM(D19:O19)</f>
        <v>3184.13</v>
      </c>
    </row>
    <row r="20" spans="1:16">
      <c r="A20" s="8"/>
      <c r="B20" s="13">
        <v>7</v>
      </c>
      <c r="C20" s="3" t="s">
        <v>66</v>
      </c>
      <c r="D20" s="14">
        <f t="shared" ref="D20:P20" si="7">SUM(D$21:D$22)</f>
        <v>0</v>
      </c>
      <c r="E20" s="14">
        <f t="shared" si="7"/>
        <v>0</v>
      </c>
      <c r="F20" s="14">
        <f t="shared" si="7"/>
        <v>0</v>
      </c>
      <c r="G20" s="14">
        <f t="shared" si="7"/>
        <v>0</v>
      </c>
      <c r="H20" s="14">
        <f t="shared" si="7"/>
        <v>0</v>
      </c>
      <c r="I20" s="14">
        <f t="shared" si="7"/>
        <v>0</v>
      </c>
      <c r="J20" s="14">
        <f t="shared" si="7"/>
        <v>0</v>
      </c>
      <c r="K20" s="14">
        <f t="shared" si="7"/>
        <v>0</v>
      </c>
      <c r="L20" s="14">
        <f t="shared" si="7"/>
        <v>0</v>
      </c>
      <c r="M20" s="14">
        <f t="shared" si="7"/>
        <v>0</v>
      </c>
      <c r="N20" s="14">
        <f t="shared" si="7"/>
        <v>0</v>
      </c>
      <c r="O20" s="14">
        <f t="shared" si="7"/>
        <v>0</v>
      </c>
      <c r="P20" s="14">
        <f t="shared" si="7"/>
        <v>0</v>
      </c>
    </row>
    <row r="21" spans="1:16">
      <c r="A21" s="8"/>
      <c r="B21" s="17" t="s">
        <v>6</v>
      </c>
      <c r="C21" s="4" t="s">
        <v>44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16">
        <f t="shared" ref="P21:P37" si="8">SUM(D21:O21)</f>
        <v>0</v>
      </c>
    </row>
    <row r="22" spans="1:16" ht="46.5">
      <c r="A22" s="8"/>
      <c r="B22" s="17" t="s">
        <v>7</v>
      </c>
      <c r="C22" s="4" t="s">
        <v>67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16">
        <f t="shared" si="8"/>
        <v>0</v>
      </c>
    </row>
    <row r="23" spans="1:16" ht="46.5">
      <c r="A23" s="8"/>
      <c r="B23" s="13">
        <v>8</v>
      </c>
      <c r="C23" s="3" t="s">
        <v>63</v>
      </c>
      <c r="D23" s="14">
        <f t="shared" ref="D23:P23" si="9">SUM(D$24:D$25)</f>
        <v>0</v>
      </c>
      <c r="E23" s="14">
        <f t="shared" si="9"/>
        <v>0</v>
      </c>
      <c r="F23" s="14">
        <f t="shared" si="9"/>
        <v>0</v>
      </c>
      <c r="G23" s="14">
        <f t="shared" si="9"/>
        <v>0</v>
      </c>
      <c r="H23" s="14">
        <f t="shared" si="9"/>
        <v>0</v>
      </c>
      <c r="I23" s="14">
        <f t="shared" si="9"/>
        <v>0</v>
      </c>
      <c r="J23" s="14">
        <f t="shared" si="9"/>
        <v>0</v>
      </c>
      <c r="K23" s="14">
        <f t="shared" si="9"/>
        <v>8876.2000000000007</v>
      </c>
      <c r="L23" s="14">
        <f t="shared" si="9"/>
        <v>0</v>
      </c>
      <c r="M23" s="14">
        <f t="shared" si="9"/>
        <v>0</v>
      </c>
      <c r="N23" s="14">
        <f t="shared" si="9"/>
        <v>0</v>
      </c>
      <c r="O23" s="14">
        <f t="shared" si="9"/>
        <v>0</v>
      </c>
      <c r="P23" s="14">
        <f t="shared" si="9"/>
        <v>8876.2000000000007</v>
      </c>
    </row>
    <row r="24" spans="1:16">
      <c r="A24" s="8"/>
      <c r="B24" s="17" t="s">
        <v>43</v>
      </c>
      <c r="C24" s="4" t="s">
        <v>64</v>
      </c>
      <c r="D24" s="27"/>
      <c r="E24" s="27"/>
      <c r="F24" s="27"/>
      <c r="G24" s="27"/>
      <c r="H24" s="27"/>
      <c r="I24" s="27"/>
      <c r="J24" s="27"/>
      <c r="K24" s="27">
        <v>8876.2000000000007</v>
      </c>
      <c r="L24" s="27"/>
      <c r="M24" s="27"/>
      <c r="N24" s="27"/>
      <c r="O24" s="27"/>
      <c r="P24" s="16">
        <f>SUM(D24:O24)</f>
        <v>8876.2000000000007</v>
      </c>
    </row>
    <row r="25" spans="1:16" ht="45" customHeight="1">
      <c r="A25" s="8"/>
      <c r="B25" s="17" t="s">
        <v>45</v>
      </c>
      <c r="C25" s="28" t="s">
        <v>65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6">
        <f>SUM(D25:O25)</f>
        <v>0</v>
      </c>
    </row>
    <row r="26" spans="1:16" ht="46.5">
      <c r="A26" s="8"/>
      <c r="B26" s="13">
        <v>9</v>
      </c>
      <c r="C26" s="3" t="s">
        <v>80</v>
      </c>
      <c r="D26" s="14">
        <f>D$20-D$23</f>
        <v>0</v>
      </c>
      <c r="E26" s="14">
        <f t="shared" ref="E26:P26" si="10">E$20-E$23</f>
        <v>0</v>
      </c>
      <c r="F26" s="14">
        <f t="shared" si="10"/>
        <v>0</v>
      </c>
      <c r="G26" s="14">
        <f t="shared" si="10"/>
        <v>0</v>
      </c>
      <c r="H26" s="14">
        <f t="shared" si="10"/>
        <v>0</v>
      </c>
      <c r="I26" s="14">
        <f t="shared" si="10"/>
        <v>0</v>
      </c>
      <c r="J26" s="14">
        <f t="shared" si="10"/>
        <v>0</v>
      </c>
      <c r="K26" s="14">
        <f t="shared" si="10"/>
        <v>-8876.2000000000007</v>
      </c>
      <c r="L26" s="14">
        <f t="shared" si="10"/>
        <v>0</v>
      </c>
      <c r="M26" s="14">
        <f t="shared" si="10"/>
        <v>0</v>
      </c>
      <c r="N26" s="14">
        <f t="shared" si="10"/>
        <v>0</v>
      </c>
      <c r="O26" s="14">
        <f t="shared" si="10"/>
        <v>0</v>
      </c>
      <c r="P26" s="14">
        <f t="shared" si="10"/>
        <v>-8876.2000000000007</v>
      </c>
    </row>
    <row r="27" spans="1:16">
      <c r="A27" s="8"/>
      <c r="B27" s="13">
        <v>10</v>
      </c>
      <c r="C27" s="3" t="s">
        <v>57</v>
      </c>
      <c r="D27" s="14">
        <f>SUM(D28:D29)</f>
        <v>0</v>
      </c>
      <c r="E27" s="14">
        <f t="shared" ref="E27:P27" si="11">SUM(E28:E29)</f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14">
        <f t="shared" si="11"/>
        <v>0</v>
      </c>
      <c r="O27" s="14">
        <f t="shared" si="11"/>
        <v>0</v>
      </c>
      <c r="P27" s="14">
        <f t="shared" si="11"/>
        <v>0</v>
      </c>
    </row>
    <row r="28" spans="1:16" ht="55.5" customHeight="1">
      <c r="A28" s="8"/>
      <c r="B28" s="17" t="s">
        <v>70</v>
      </c>
      <c r="C28" s="28" t="s">
        <v>68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6">
        <f>SUM(D28:O28)</f>
        <v>0</v>
      </c>
    </row>
    <row r="29" spans="1:16" ht="42">
      <c r="A29" s="8"/>
      <c r="B29" s="17" t="s">
        <v>71</v>
      </c>
      <c r="C29" s="28" t="s">
        <v>69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16">
        <f>SUM(D29:O29)</f>
        <v>0</v>
      </c>
    </row>
    <row r="30" spans="1:16">
      <c r="A30" s="8"/>
      <c r="B30" s="13">
        <v>11</v>
      </c>
      <c r="C30" s="3" t="s">
        <v>56</v>
      </c>
      <c r="D30" s="14">
        <f>SUM(D$31:D$37)</f>
        <v>0</v>
      </c>
      <c r="E30" s="14">
        <f t="shared" ref="E30:P30" si="12">SUM(E$31:E$37)</f>
        <v>0</v>
      </c>
      <c r="F30" s="14">
        <f t="shared" si="12"/>
        <v>0</v>
      </c>
      <c r="G30" s="14">
        <f t="shared" si="12"/>
        <v>0</v>
      </c>
      <c r="H30" s="14">
        <f t="shared" si="12"/>
        <v>0</v>
      </c>
      <c r="I30" s="14">
        <f t="shared" si="12"/>
        <v>0</v>
      </c>
      <c r="J30" s="14">
        <f t="shared" si="12"/>
        <v>0</v>
      </c>
      <c r="K30" s="14">
        <f t="shared" si="12"/>
        <v>1245.3600000000001</v>
      </c>
      <c r="L30" s="14">
        <f t="shared" si="12"/>
        <v>0</v>
      </c>
      <c r="M30" s="14">
        <f t="shared" si="12"/>
        <v>0</v>
      </c>
      <c r="N30" s="14">
        <f t="shared" si="12"/>
        <v>0</v>
      </c>
      <c r="O30" s="14">
        <f t="shared" si="12"/>
        <v>0</v>
      </c>
      <c r="P30" s="14">
        <f t="shared" si="12"/>
        <v>1245.3600000000001</v>
      </c>
    </row>
    <row r="31" spans="1:16" ht="48.75" customHeight="1">
      <c r="A31" s="8"/>
      <c r="B31" s="17" t="s">
        <v>58</v>
      </c>
      <c r="C31" s="4" t="s">
        <v>4</v>
      </c>
      <c r="D31" s="27"/>
      <c r="E31" s="27"/>
      <c r="F31" s="27"/>
      <c r="G31" s="27"/>
      <c r="H31" s="27"/>
      <c r="I31" s="27"/>
      <c r="J31" s="27"/>
      <c r="K31" s="27">
        <v>635.9</v>
      </c>
      <c r="L31" s="27"/>
      <c r="M31" s="27"/>
      <c r="N31" s="27"/>
      <c r="O31" s="27"/>
      <c r="P31" s="16">
        <f t="shared" si="8"/>
        <v>635.9</v>
      </c>
    </row>
    <row r="32" spans="1:16" ht="47.25" customHeight="1">
      <c r="A32" s="8"/>
      <c r="B32" s="17" t="s">
        <v>59</v>
      </c>
      <c r="C32" s="4" t="s">
        <v>5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16">
        <f t="shared" si="8"/>
        <v>0</v>
      </c>
    </row>
    <row r="33" spans="1:36" ht="47.25" customHeight="1">
      <c r="A33" s="8"/>
      <c r="B33" s="17" t="s">
        <v>73</v>
      </c>
      <c r="C33" s="4" t="s">
        <v>8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16">
        <f t="shared" si="8"/>
        <v>0</v>
      </c>
    </row>
    <row r="34" spans="1:36">
      <c r="A34" s="8"/>
      <c r="B34" s="17" t="s">
        <v>74</v>
      </c>
      <c r="C34" s="5" t="s">
        <v>9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16">
        <f t="shared" si="8"/>
        <v>0</v>
      </c>
    </row>
    <row r="35" spans="1:36">
      <c r="A35" s="8"/>
      <c r="B35" s="17" t="s">
        <v>75</v>
      </c>
      <c r="C35" s="5" t="s">
        <v>10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16">
        <f t="shared" si="8"/>
        <v>0</v>
      </c>
    </row>
    <row r="36" spans="1:36">
      <c r="A36" s="8"/>
      <c r="B36" s="17" t="s">
        <v>76</v>
      </c>
      <c r="C36" s="5" t="s">
        <v>11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16">
        <f t="shared" si="8"/>
        <v>0</v>
      </c>
    </row>
    <row r="37" spans="1:36" ht="42">
      <c r="A37" s="8"/>
      <c r="B37" s="17" t="s">
        <v>77</v>
      </c>
      <c r="C37" s="28" t="s">
        <v>72</v>
      </c>
      <c r="D37" s="27"/>
      <c r="E37" s="27"/>
      <c r="F37" s="27"/>
      <c r="G37" s="27"/>
      <c r="H37" s="27"/>
      <c r="I37" s="27"/>
      <c r="J37" s="27"/>
      <c r="K37" s="27">
        <v>609.46</v>
      </c>
      <c r="L37" s="27"/>
      <c r="M37" s="27"/>
      <c r="N37" s="27"/>
      <c r="O37" s="27"/>
      <c r="P37" s="16">
        <f t="shared" si="8"/>
        <v>609.46</v>
      </c>
    </row>
    <row r="38" spans="1:36" s="18" customFormat="1" ht="69.75">
      <c r="A38" s="8"/>
      <c r="B38" s="13">
        <v>12</v>
      </c>
      <c r="C38" s="3" t="s">
        <v>81</v>
      </c>
      <c r="D38" s="14">
        <f>D$16-D$17+D$26+D$27-D$30</f>
        <v>0</v>
      </c>
      <c r="E38" s="14">
        <f t="shared" ref="E38:O38" si="13">E$16-E$17+E$26+E$27-E$30</f>
        <v>0</v>
      </c>
      <c r="F38" s="14">
        <f t="shared" si="13"/>
        <v>0</v>
      </c>
      <c r="G38" s="14">
        <f t="shared" si="13"/>
        <v>0</v>
      </c>
      <c r="H38" s="14">
        <f t="shared" si="13"/>
        <v>0</v>
      </c>
      <c r="I38" s="14">
        <f t="shared" si="13"/>
        <v>0</v>
      </c>
      <c r="J38" s="14">
        <f t="shared" si="13"/>
        <v>0</v>
      </c>
      <c r="K38" s="14">
        <f t="shared" si="13"/>
        <v>-10356.740000000002</v>
      </c>
      <c r="L38" s="14">
        <f t="shared" si="13"/>
        <v>0</v>
      </c>
      <c r="M38" s="14">
        <f t="shared" si="13"/>
        <v>0</v>
      </c>
      <c r="N38" s="14">
        <f t="shared" si="13"/>
        <v>0</v>
      </c>
      <c r="O38" s="14">
        <f t="shared" si="13"/>
        <v>0</v>
      </c>
      <c r="P38" s="14">
        <f>P$16-P$17+P$26+P$27-P$30</f>
        <v>-10356.740000000002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/>
      <c r="AG38" s="11"/>
      <c r="AH38" s="11"/>
      <c r="AI38" s="11"/>
      <c r="AJ38" s="11"/>
    </row>
    <row r="39" spans="1:36">
      <c r="A39" s="8"/>
      <c r="B39" s="13">
        <v>13</v>
      </c>
      <c r="C39" s="3" t="s">
        <v>50</v>
      </c>
      <c r="D39" s="14">
        <f>SUM(D$40:D$41)</f>
        <v>0</v>
      </c>
      <c r="E39" s="14">
        <f>SUM(E$40:E$41)</f>
        <v>0</v>
      </c>
      <c r="F39" s="14">
        <f t="shared" ref="F39:P39" si="14">SUM(F$40:F$41)</f>
        <v>0</v>
      </c>
      <c r="G39" s="14">
        <f t="shared" si="14"/>
        <v>0</v>
      </c>
      <c r="H39" s="14">
        <f t="shared" si="14"/>
        <v>0</v>
      </c>
      <c r="I39" s="14">
        <f t="shared" si="14"/>
        <v>0</v>
      </c>
      <c r="J39" s="14">
        <f t="shared" si="14"/>
        <v>0</v>
      </c>
      <c r="K39" s="14">
        <f t="shared" si="14"/>
        <v>0</v>
      </c>
      <c r="L39" s="14">
        <f t="shared" si="14"/>
        <v>0</v>
      </c>
      <c r="M39" s="14">
        <f t="shared" si="14"/>
        <v>0</v>
      </c>
      <c r="N39" s="14">
        <f t="shared" si="14"/>
        <v>0</v>
      </c>
      <c r="O39" s="14">
        <f t="shared" si="14"/>
        <v>0</v>
      </c>
      <c r="P39" s="14">
        <f t="shared" si="14"/>
        <v>0</v>
      </c>
    </row>
    <row r="40" spans="1:36" ht="30.75" customHeight="1">
      <c r="A40" s="8"/>
      <c r="B40" s="17" t="s">
        <v>78</v>
      </c>
      <c r="C40" s="4" t="s">
        <v>51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16">
        <f t="shared" ref="P40:P41" si="15">SUM(D40:O40)</f>
        <v>0</v>
      </c>
    </row>
    <row r="41" spans="1:36" ht="54" customHeight="1">
      <c r="A41" s="8"/>
      <c r="B41" s="17" t="s">
        <v>79</v>
      </c>
      <c r="C41" s="4" t="s">
        <v>52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16">
        <f t="shared" si="15"/>
        <v>0</v>
      </c>
    </row>
    <row r="42" spans="1:36" ht="46.5">
      <c r="A42" s="8"/>
      <c r="B42" s="19">
        <v>14</v>
      </c>
      <c r="C42" s="6" t="s">
        <v>82</v>
      </c>
      <c r="D42" s="20">
        <f>D$38-D$39</f>
        <v>0</v>
      </c>
      <c r="E42" s="20">
        <f t="shared" ref="E42:P42" si="16">E$38-E$39</f>
        <v>0</v>
      </c>
      <c r="F42" s="20">
        <f t="shared" si="16"/>
        <v>0</v>
      </c>
      <c r="G42" s="20">
        <f t="shared" si="16"/>
        <v>0</v>
      </c>
      <c r="H42" s="20">
        <f t="shared" si="16"/>
        <v>0</v>
      </c>
      <c r="I42" s="20">
        <f t="shared" si="16"/>
        <v>0</v>
      </c>
      <c r="J42" s="20">
        <f t="shared" si="16"/>
        <v>0</v>
      </c>
      <c r="K42" s="20">
        <f t="shared" si="16"/>
        <v>-10356.740000000002</v>
      </c>
      <c r="L42" s="20">
        <f t="shared" si="16"/>
        <v>0</v>
      </c>
      <c r="M42" s="20">
        <f t="shared" si="16"/>
        <v>0</v>
      </c>
      <c r="N42" s="20">
        <f t="shared" si="16"/>
        <v>0</v>
      </c>
      <c r="O42" s="20">
        <f t="shared" si="16"/>
        <v>0</v>
      </c>
      <c r="P42" s="20">
        <f t="shared" si="16"/>
        <v>-10356.740000000002</v>
      </c>
    </row>
    <row r="43" spans="1:36">
      <c r="A43" s="8"/>
      <c r="B43" s="9"/>
      <c r="C43" s="2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8"/>
    </row>
    <row r="44" spans="1:36">
      <c r="A44" s="8"/>
      <c r="B44" s="9"/>
      <c r="C44" s="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8"/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3:B4"/>
    <mergeCell ref="C3:C4"/>
    <mergeCell ref="B1:P1"/>
    <mergeCell ref="C2:P2"/>
    <mergeCell ref="D3:P3"/>
  </mergeCells>
  <phoneticPr fontId="3" type="noConversion"/>
  <conditionalFormatting sqref="P6:P7 D24:O25 D30:O37 D5:O22">
    <cfRule type="cellIs" dxfId="42" priority="56" operator="lessThan">
      <formula>0</formula>
    </cfRule>
  </conditionalFormatting>
  <conditionalFormatting sqref="D9:O11">
    <cfRule type="cellIs" dxfId="41" priority="55" operator="lessThan">
      <formula>0</formula>
    </cfRule>
  </conditionalFormatting>
  <conditionalFormatting sqref="N14:O15">
    <cfRule type="cellIs" dxfId="40" priority="52" operator="lessThan">
      <formula>0</formula>
    </cfRule>
  </conditionalFormatting>
  <conditionalFormatting sqref="D14:M15 E14:O14">
    <cfRule type="cellIs" dxfId="39" priority="51" operator="lessThan">
      <formula>0</formula>
    </cfRule>
  </conditionalFormatting>
  <conditionalFormatting sqref="D18:O19">
    <cfRule type="cellIs" dxfId="38" priority="47" operator="lessThan">
      <formula>0</formula>
    </cfRule>
  </conditionalFormatting>
  <conditionalFormatting sqref="D21:O22 D24:O25">
    <cfRule type="cellIs" dxfId="37" priority="46" operator="lessThan">
      <formula>0</formula>
    </cfRule>
  </conditionalFormatting>
  <conditionalFormatting sqref="D31:O37 D40:O41">
    <cfRule type="cellIs" dxfId="36" priority="45" operator="lessThan">
      <formula>0</formula>
    </cfRule>
  </conditionalFormatting>
  <conditionalFormatting sqref="D39:O39">
    <cfRule type="cellIs" dxfId="35" priority="42" operator="lessThan">
      <formula>0</formula>
    </cfRule>
  </conditionalFormatting>
  <conditionalFormatting sqref="D42:O42">
    <cfRule type="cellIs" dxfId="34" priority="41" operator="lessThan">
      <formula>0</formula>
    </cfRule>
  </conditionalFormatting>
  <conditionalFormatting sqref="D38:P38">
    <cfRule type="cellIs" dxfId="33" priority="40" operator="lessThan">
      <formula>0</formula>
    </cfRule>
  </conditionalFormatting>
  <conditionalFormatting sqref="P5">
    <cfRule type="cellIs" dxfId="32" priority="39" operator="lessThan">
      <formula>0</formula>
    </cfRule>
  </conditionalFormatting>
  <conditionalFormatting sqref="P8">
    <cfRule type="cellIs" dxfId="31" priority="37" operator="lessThan">
      <formula>0</formula>
    </cfRule>
  </conditionalFormatting>
  <conditionalFormatting sqref="P9:P11">
    <cfRule type="cellIs" dxfId="30" priority="36" operator="lessThan">
      <formula>0</formula>
    </cfRule>
  </conditionalFormatting>
  <conditionalFormatting sqref="P9:P11">
    <cfRule type="cellIs" dxfId="29" priority="35" operator="lessThan">
      <formula>0</formula>
    </cfRule>
  </conditionalFormatting>
  <conditionalFormatting sqref="P12">
    <cfRule type="cellIs" dxfId="28" priority="34" operator="lessThan">
      <formula>0</formula>
    </cfRule>
  </conditionalFormatting>
  <conditionalFormatting sqref="P13">
    <cfRule type="cellIs" dxfId="27" priority="33" operator="lessThan">
      <formula>0</formula>
    </cfRule>
  </conditionalFormatting>
  <conditionalFormatting sqref="P14">
    <cfRule type="cellIs" dxfId="26" priority="30" operator="lessThan">
      <formula>0</formula>
    </cfRule>
  </conditionalFormatting>
  <conditionalFormatting sqref="P14">
    <cfRule type="cellIs" dxfId="25" priority="29" operator="lessThan">
      <formula>0</formula>
    </cfRule>
  </conditionalFormatting>
  <conditionalFormatting sqref="P15">
    <cfRule type="cellIs" dxfId="24" priority="28" operator="lessThan">
      <formula>0</formula>
    </cfRule>
  </conditionalFormatting>
  <conditionalFormatting sqref="P15">
    <cfRule type="cellIs" dxfId="23" priority="27" operator="lessThan">
      <formula>0</formula>
    </cfRule>
  </conditionalFormatting>
  <conditionalFormatting sqref="P16">
    <cfRule type="cellIs" dxfId="22" priority="26" operator="lessThan">
      <formula>0</formula>
    </cfRule>
  </conditionalFormatting>
  <conditionalFormatting sqref="P17">
    <cfRule type="cellIs" dxfId="21" priority="25" operator="lessThan">
      <formula>0</formula>
    </cfRule>
  </conditionalFormatting>
  <conditionalFormatting sqref="P18:P19">
    <cfRule type="cellIs" dxfId="20" priority="24" operator="lessThan">
      <formula>0</formula>
    </cfRule>
  </conditionalFormatting>
  <conditionalFormatting sqref="P18:P19">
    <cfRule type="cellIs" dxfId="19" priority="23" operator="lessThan">
      <formula>0</formula>
    </cfRule>
  </conditionalFormatting>
  <conditionalFormatting sqref="P20">
    <cfRule type="cellIs" dxfId="18" priority="22" operator="lessThan">
      <formula>0</formula>
    </cfRule>
  </conditionalFormatting>
  <conditionalFormatting sqref="P21:P22 P24:P25">
    <cfRule type="cellIs" dxfId="17" priority="21" operator="lessThan">
      <formula>0</formula>
    </cfRule>
  </conditionalFormatting>
  <conditionalFormatting sqref="P21:P22 P24:P25">
    <cfRule type="cellIs" dxfId="16" priority="20" operator="lessThan">
      <formula>0</formula>
    </cfRule>
  </conditionalFormatting>
  <conditionalFormatting sqref="P30">
    <cfRule type="cellIs" dxfId="15" priority="19" operator="lessThan">
      <formula>0</formula>
    </cfRule>
  </conditionalFormatting>
  <conditionalFormatting sqref="P31:P37">
    <cfRule type="cellIs" dxfId="14" priority="18" operator="lessThan">
      <formula>0</formula>
    </cfRule>
  </conditionalFormatting>
  <conditionalFormatting sqref="P31:P37">
    <cfRule type="cellIs" dxfId="13" priority="17" operator="lessThan">
      <formula>0</formula>
    </cfRule>
  </conditionalFormatting>
  <conditionalFormatting sqref="P39">
    <cfRule type="cellIs" dxfId="12" priority="15" operator="lessThan">
      <formula>0</formula>
    </cfRule>
  </conditionalFormatting>
  <conditionalFormatting sqref="P40">
    <cfRule type="cellIs" dxfId="11" priority="14" operator="lessThan">
      <formula>0</formula>
    </cfRule>
  </conditionalFormatting>
  <conditionalFormatting sqref="P40">
    <cfRule type="cellIs" dxfId="10" priority="13" operator="lessThan">
      <formula>0</formula>
    </cfRule>
  </conditionalFormatting>
  <conditionalFormatting sqref="P41">
    <cfRule type="cellIs" dxfId="9" priority="12" operator="lessThan">
      <formula>0</formula>
    </cfRule>
  </conditionalFormatting>
  <conditionalFormatting sqref="P41">
    <cfRule type="cellIs" dxfId="8" priority="11" operator="lessThan">
      <formula>0</formula>
    </cfRule>
  </conditionalFormatting>
  <conditionalFormatting sqref="P42">
    <cfRule type="cellIs" dxfId="7" priority="10" operator="lessThan">
      <formula>0</formula>
    </cfRule>
  </conditionalFormatting>
  <conditionalFormatting sqref="D23:P23">
    <cfRule type="cellIs" dxfId="6" priority="9" operator="lessThan">
      <formula>0</formula>
    </cfRule>
  </conditionalFormatting>
  <conditionalFormatting sqref="D26:O26 D27:P27">
    <cfRule type="cellIs" dxfId="5" priority="7" operator="lessThan">
      <formula>0</formula>
    </cfRule>
  </conditionalFormatting>
  <conditionalFormatting sqref="P26">
    <cfRule type="cellIs" dxfId="4" priority="5" operator="lessThan">
      <formula>0</formula>
    </cfRule>
  </conditionalFormatting>
  <conditionalFormatting sqref="D28:O29">
    <cfRule type="cellIs" dxfId="3" priority="4" operator="lessThan">
      <formula>0</formula>
    </cfRule>
  </conditionalFormatting>
  <conditionalFormatting sqref="D28:O29">
    <cfRule type="cellIs" dxfId="2" priority="3" operator="lessThan">
      <formula>0</formula>
    </cfRule>
  </conditionalFormatting>
  <conditionalFormatting sqref="P28:P29">
    <cfRule type="cellIs" dxfId="1" priority="2" operator="lessThan">
      <formula>0</formula>
    </cfRule>
  </conditionalFormatting>
  <conditionalFormatting sqref="P28:P29">
    <cfRule type="cellIs" dxfId="0" priority="1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P14:P15 P10:P11 L32:O37 L21:O22 D15:O15 L9:P9 L11:O11 L24:O25">
      <formula1>0</formula1>
      <formula2>999999999</formula2>
    </dataValidation>
  </dataValidations>
  <printOptions horizontalCentered="1" verticalCentered="1"/>
  <pageMargins left="0.70866141732283472" right="0.70866141732283472" top="0.39370078740157483" bottom="0.74803149606299213" header="0.31496062992125984" footer="0.31496062992125984"/>
  <pageSetup paperSize="9" scale="64" fitToWidth="2" fitToHeight="2" orientation="portrait" r:id="rId1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39"/>
  <sheetViews>
    <sheetView showGridLines="0" showRowColHeaders="0" zoomScaleNormal="100" workbookViewId="0">
      <selection activeCell="B16" sqref="B16"/>
    </sheetView>
  </sheetViews>
  <sheetFormatPr defaultColWidth="0" defaultRowHeight="15" zeroHeight="1"/>
  <cols>
    <col min="1" max="14" width="9.140625" style="31" customWidth="1"/>
    <col min="15" max="16384" width="9.140625" style="31" hidden="1"/>
  </cols>
  <sheetData>
    <row r="1" spans="1:14" customFormat="1" ht="23.25" customHeight="1">
      <c r="A1" s="39" t="s">
        <v>49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1"/>
    </row>
    <row r="2" spans="1:14" customFormat="1" ht="23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4"/>
    </row>
    <row r="3" spans="1:14" customFormat="1"/>
    <row r="4" spans="1:14" customFormat="1"/>
    <row r="5" spans="1:14" customFormat="1"/>
    <row r="6" spans="1:14" customFormat="1"/>
    <row r="7" spans="1:14" customFormat="1"/>
    <row r="8" spans="1:14" customFormat="1"/>
    <row r="9" spans="1:14" customFormat="1"/>
    <row r="10" spans="1:14" customFormat="1"/>
    <row r="11" spans="1:14" customFormat="1"/>
    <row r="12" spans="1:14" customFormat="1"/>
    <row r="13" spans="1:14" customFormat="1"/>
    <row r="14" spans="1:14" customFormat="1"/>
    <row r="15" spans="1:14" customFormat="1"/>
    <row r="16" spans="1:14" customFormat="1"/>
    <row r="17" spans="1:14" customFormat="1"/>
    <row r="18" spans="1:14" customFormat="1"/>
    <row r="19" spans="1:14" customFormat="1"/>
    <row r="20" spans="1:14" customFormat="1"/>
    <row r="21" spans="1:14" customFormat="1"/>
    <row r="22" spans="1:14" customFormat="1" ht="21">
      <c r="A22" s="45" t="s">
        <v>86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spans="1:16368" customFormat="1"/>
    <row r="34" spans="1:16368" customFormat="1"/>
    <row r="35" spans="1:16368" s="46" customFormat="1" ht="11.25">
      <c r="A35" s="46" t="s">
        <v>85</v>
      </c>
    </row>
    <row r="36" spans="1:16368" ht="4.5" customHeight="1">
      <c r="A36" s="29"/>
      <c r="B36" s="29" t="str">
        <f>'Apuração de Resultados'!D4</f>
        <v>JAN</v>
      </c>
      <c r="C36" s="29" t="str">
        <f>'Apuração de Resultados'!E4</f>
        <v>FEV</v>
      </c>
      <c r="D36" s="29" t="str">
        <f>'Apuração de Resultados'!F4</f>
        <v>MAR</v>
      </c>
      <c r="E36" s="29" t="str">
        <f>'Apuração de Resultados'!G4</f>
        <v>ABR</v>
      </c>
      <c r="F36" s="29" t="str">
        <f>'Apuração de Resultados'!H4</f>
        <v>MAI</v>
      </c>
      <c r="G36" s="29" t="str">
        <f>'Apuração de Resultados'!I4</f>
        <v>JUN</v>
      </c>
      <c r="H36" s="29" t="str">
        <f>'Apuração de Resultados'!J4</f>
        <v>JUL</v>
      </c>
      <c r="I36" s="29" t="str">
        <f>'Apuração de Resultados'!K4</f>
        <v>AGO</v>
      </c>
      <c r="J36" s="29" t="str">
        <f>'Apuração de Resultados'!L4</f>
        <v>SET</v>
      </c>
      <c r="K36" s="29" t="str">
        <f>'Apuração de Resultados'!M4</f>
        <v>OUT</v>
      </c>
      <c r="L36" s="29" t="str">
        <f>'Apuração de Resultados'!N4</f>
        <v>NOV</v>
      </c>
      <c r="M36" s="29" t="str">
        <f>'Apuração de Resultados'!O4</f>
        <v>DEZ</v>
      </c>
      <c r="N36" s="29" t="s">
        <v>83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</row>
    <row r="37" spans="1:16368" ht="3.75" customHeight="1">
      <c r="A37" s="29" t="s">
        <v>61</v>
      </c>
      <c r="B37" s="30" t="e">
        <f>'Apuração de Resultados'!D$42/'Apuração de Resultados'!D$12</f>
        <v>#DIV/0!</v>
      </c>
      <c r="C37" s="30" t="e">
        <f>'Apuração de Resultados'!E$42/'Apuração de Resultados'!E$12</f>
        <v>#DIV/0!</v>
      </c>
      <c r="D37" s="30" t="e">
        <f>'Apuração de Resultados'!F$42/'Apuração de Resultados'!F$12</f>
        <v>#DIV/0!</v>
      </c>
      <c r="E37" s="30" t="e">
        <f>'Apuração de Resultados'!G$42/'Apuração de Resultados'!G$12</f>
        <v>#DIV/0!</v>
      </c>
      <c r="F37" s="30" t="e">
        <f>'Apuração de Resultados'!H$42/'Apuração de Resultados'!H$12</f>
        <v>#DIV/0!</v>
      </c>
      <c r="G37" s="30" t="e">
        <f>'Apuração de Resultados'!I$42/'Apuração de Resultados'!I$12</f>
        <v>#DIV/0!</v>
      </c>
      <c r="H37" s="30" t="e">
        <f>'Apuração de Resultados'!J$42/'Apuração de Resultados'!J$12</f>
        <v>#DIV/0!</v>
      </c>
      <c r="I37" s="30">
        <f>'Apuração de Resultados'!K$42/'Apuração de Resultados'!K$12</f>
        <v>-0.33586206382155576</v>
      </c>
      <c r="J37" s="30" t="e">
        <f>'Apuração de Resultados'!L$42/'Apuração de Resultados'!L$12</f>
        <v>#DIV/0!</v>
      </c>
      <c r="K37" s="30" t="e">
        <f>'Apuração de Resultados'!M$42/'Apuração de Resultados'!M$12</f>
        <v>#DIV/0!</v>
      </c>
      <c r="L37" s="30" t="e">
        <f>'Apuração de Resultados'!N$42/'Apuração de Resultados'!N$12</f>
        <v>#DIV/0!</v>
      </c>
      <c r="M37" s="30" t="e">
        <f>'Apuração de Resultados'!O$42/'Apuração de Resultados'!O$12</f>
        <v>#DIV/0!</v>
      </c>
      <c r="N37" s="30">
        <f>'Apuração de Resultados'!P$42/'Apuração de Resultados'!P$12</f>
        <v>-0.33586206382155576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</row>
    <row r="38" spans="1:16368" ht="3" customHeight="1">
      <c r="A38" s="29" t="s">
        <v>62</v>
      </c>
      <c r="B38" s="30" t="e">
        <f>'Apuração de Resultados'!D$38/'Apuração de Resultados'!D$12</f>
        <v>#DIV/0!</v>
      </c>
      <c r="C38" s="30" t="e">
        <f>'Apuração de Resultados'!E$38/'Apuração de Resultados'!E$12</f>
        <v>#DIV/0!</v>
      </c>
      <c r="D38" s="30" t="e">
        <f>'Apuração de Resultados'!F$38/'Apuração de Resultados'!F$12</f>
        <v>#DIV/0!</v>
      </c>
      <c r="E38" s="30" t="e">
        <f>'Apuração de Resultados'!G$38/'Apuração de Resultados'!G$12</f>
        <v>#DIV/0!</v>
      </c>
      <c r="F38" s="30" t="e">
        <f>'Apuração de Resultados'!H$38/'Apuração de Resultados'!H$12</f>
        <v>#DIV/0!</v>
      </c>
      <c r="G38" s="30" t="e">
        <f>'Apuração de Resultados'!I$38/'Apuração de Resultados'!I$12</f>
        <v>#DIV/0!</v>
      </c>
      <c r="H38" s="30" t="e">
        <f>'Apuração de Resultados'!J$38/'Apuração de Resultados'!J$12</f>
        <v>#DIV/0!</v>
      </c>
      <c r="I38" s="30">
        <f>'Apuração de Resultados'!K$38/'Apuração de Resultados'!K$12</f>
        <v>-0.33586206382155576</v>
      </c>
      <c r="J38" s="30" t="e">
        <f>'Apuração de Resultados'!L$38/'Apuração de Resultados'!L$12</f>
        <v>#DIV/0!</v>
      </c>
      <c r="K38" s="30" t="e">
        <f>'Apuração de Resultados'!M$38/'Apuração de Resultados'!M$12</f>
        <v>#DIV/0!</v>
      </c>
      <c r="L38" s="30" t="e">
        <f>'Apuração de Resultados'!N$38/'Apuração de Resultados'!N$12</f>
        <v>#DIV/0!</v>
      </c>
      <c r="M38" s="30" t="e">
        <f>'Apuração de Resultados'!O$38/'Apuração de Resultados'!O$12</f>
        <v>#DIV/0!</v>
      </c>
      <c r="N38" s="30">
        <f>'Apuração de Resultados'!P$38/'Apuração de Resultados'!P$12</f>
        <v>-0.33586206382155576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</row>
    <row r="39" spans="1:16368" hidden="1">
      <c r="A39" s="29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Ingridi</dc:creator>
  <cp:lastModifiedBy>MAGALI GOMES BRITO</cp:lastModifiedBy>
  <cp:lastPrinted>2016-03-09T19:02:19Z</cp:lastPrinted>
  <dcterms:created xsi:type="dcterms:W3CDTF">2010-01-28T17:17:05Z</dcterms:created>
  <dcterms:modified xsi:type="dcterms:W3CDTF">2024-10-28T15:07:36Z</dcterms:modified>
</cp:coreProperties>
</file>