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J18" i="4"/>
  <c r="M18" i="4" s="1"/>
  <c r="K27" i="4"/>
  <c r="J25" i="4"/>
  <c r="K23" i="4"/>
  <c r="J21" i="4"/>
  <c r="L21" i="4" s="1"/>
  <c r="O21" i="4" s="1"/>
  <c r="P21" i="4" s="1"/>
  <c r="K19" i="4"/>
  <c r="L19" i="4" s="1"/>
  <c r="O19" i="4" s="1"/>
  <c r="P19" i="4" s="1"/>
  <c r="J26" i="4"/>
  <c r="L25" i="4"/>
  <c r="O25" i="4" s="1"/>
  <c r="P25" i="4" s="1"/>
  <c r="M25" i="4"/>
  <c r="Q25" i="4"/>
  <c r="Q21" i="4"/>
  <c r="J28" i="4"/>
  <c r="M24" i="4"/>
  <c r="Q24" i="4"/>
  <c r="L20" i="4"/>
  <c r="O20" i="4" s="1"/>
  <c r="P20" i="4" s="1"/>
  <c r="M20" i="4"/>
  <c r="Q20" i="4"/>
  <c r="J29" i="4"/>
  <c r="L27" i="4"/>
  <c r="O27" i="4" s="1"/>
  <c r="P27" i="4" s="1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/>
  <c r="O18" i="4" s="1"/>
  <c r="P18" i="4" s="1"/>
  <c r="Q18" i="4"/>
  <c r="M21" i="4" l="1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B14" i="3" l="1"/>
  <c r="L23" i="3" l="1"/>
  <c r="B15" i="3" l="1"/>
  <c r="L25" i="3" s="1"/>
  <c r="F23" i="3"/>
  <c r="B17" i="3" s="1"/>
  <c r="B19" i="3" l="1"/>
  <c r="F25" i="3" l="1"/>
  <c r="B22" i="3"/>
  <c r="B18" i="3"/>
  <c r="B16" i="3"/>
  <c r="L31" i="3"/>
  <c r="I31" i="3"/>
  <c r="I32" i="3"/>
  <c r="I33" i="3" l="1"/>
  <c r="I34" i="3" s="1"/>
  <c r="B20" i="3"/>
  <c r="B21" i="3" s="1"/>
</calcChain>
</file>

<file path=xl/sharedStrings.xml><?xml version="1.0" encoding="utf-8"?>
<sst xmlns="http://schemas.openxmlformats.org/spreadsheetml/2006/main" count="63" uniqueCount="59">
  <si>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</si>
  <si>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</si>
  <si>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</si>
  <si>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</si>
  <si>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</si>
  <si>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</si>
  <si>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</si>
  <si>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</si>
  <si>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</si>
  <si>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</si>
  <si>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</si>
  <si>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</si>
  <si>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</si>
  <si>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</si>
  <si>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</si>
  <si>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</si>
  <si>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</si>
  <si>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</si>
  <si>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</si>
  <si>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</si>
  <si>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</si>
  <si>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</si>
  <si>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comissão</t>
  </si>
  <si>
    <t>Porcentagem de custos variaveis</t>
  </si>
  <si>
    <t>DAS</t>
  </si>
  <si>
    <t>Pró-labore</t>
  </si>
  <si>
    <t>Embalagens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</si>
  <si>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</si>
  <si>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</si>
  <si>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</si>
  <si>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</si>
  <si>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</si>
  <si>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</si>
  <si>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</si>
  <si>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</si>
  <si>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</si>
  <si>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</si>
  <si>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</si>
  <si>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</si>
  <si>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</si>
  <si>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</si>
  <si>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</si>
  <si>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</si>
  <si>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</si>
  <si>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</si>
  <si>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</si>
  <si>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</si>
  <si>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</si>
  <si>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</si>
  <si>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Site Hospedagem</t>
  </si>
  <si>
    <t>Energia* (30%)</t>
  </si>
  <si>
    <t>Sistema de gestão</t>
  </si>
  <si>
    <t>Produção peça completa</t>
  </si>
  <si>
    <t>Adesivo</t>
  </si>
  <si>
    <t>Camiseta manga curta tam M</t>
  </si>
  <si>
    <t>Etiqueta</t>
  </si>
  <si>
    <t>Embalagem (sacola)</t>
  </si>
  <si>
    <t>Papel seda</t>
  </si>
  <si>
    <t>Taxa de Correio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</si>
</sst>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0" fontId="0" fillId="0" borderId="3" xfId="2" applyNumberFormat="1" applyFont="1" applyBorder="1" applyAlignme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C10" zoomScale="130" zoomScaleNormal="130" workbookViewId="0">
      <selection activeCell="B20" sqref="B20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63"/>
      <c r="F3" s="63"/>
      <c r="I3" s="63"/>
      <c r="J3" s="63"/>
    </row>
    <row r="7" spans="1:12" x14ac:dyDescent="0.25">
      <c r="E7" s="64" t="s">
        <v>1</v>
      </c>
      <c r="F7" s="64"/>
      <c r="G7" s="6"/>
      <c r="H7" s="65" t="s">
        <v>2</v>
      </c>
      <c r="I7" s="65"/>
      <c r="J7" s="10"/>
      <c r="K7" s="61" t="s">
        <v>3</v>
      </c>
      <c r="L7" s="61"/>
    </row>
    <row r="8" spans="1:12" x14ac:dyDescent="0.25">
      <c r="E8" s="1" t="s">
        <v>52</v>
      </c>
      <c r="F8" s="21">
        <v>27</v>
      </c>
      <c r="G8" s="7"/>
      <c r="H8" s="1"/>
      <c r="I8" s="2"/>
      <c r="K8" s="3" t="s">
        <v>24</v>
      </c>
      <c r="L8" s="23">
        <v>76.599999999999994</v>
      </c>
    </row>
    <row r="9" spans="1:12" x14ac:dyDescent="0.25">
      <c r="E9" s="3" t="s">
        <v>26</v>
      </c>
      <c r="F9" s="4"/>
      <c r="G9" s="7"/>
      <c r="H9" s="3"/>
      <c r="I9" s="2"/>
      <c r="K9" s="3" t="s">
        <v>49</v>
      </c>
      <c r="L9" s="23">
        <v>56</v>
      </c>
    </row>
    <row r="10" spans="1:12" x14ac:dyDescent="0.25">
      <c r="E10" s="13" t="s">
        <v>56</v>
      </c>
      <c r="F10" s="4"/>
      <c r="G10" s="7"/>
      <c r="H10" s="3"/>
      <c r="I10" s="4"/>
      <c r="K10" s="18" t="s">
        <v>50</v>
      </c>
      <c r="L10" s="24">
        <v>55</v>
      </c>
    </row>
    <row r="11" spans="1:12" ht="18.75" x14ac:dyDescent="0.25">
      <c r="A11" s="60" t="s">
        <v>18</v>
      </c>
      <c r="B11" s="60"/>
      <c r="E11" s="1" t="s">
        <v>53</v>
      </c>
      <c r="F11" s="14"/>
      <c r="G11" s="7"/>
      <c r="H11" s="12"/>
      <c r="I11" s="4"/>
      <c r="K11" s="18" t="s">
        <v>25</v>
      </c>
      <c r="L11" s="19">
        <v>1500</v>
      </c>
    </row>
    <row r="12" spans="1:12" x14ac:dyDescent="0.25">
      <c r="A12" s="27" t="s">
        <v>54</v>
      </c>
      <c r="B12" s="24">
        <v>77</v>
      </c>
      <c r="E12" s="3" t="s">
        <v>55</v>
      </c>
      <c r="F12" s="4"/>
      <c r="G12" s="7"/>
      <c r="H12" s="3"/>
      <c r="I12" s="8"/>
      <c r="K12" s="18" t="s">
        <v>51</v>
      </c>
      <c r="L12" s="19">
        <v>24.67</v>
      </c>
    </row>
    <row r="13" spans="1:12" x14ac:dyDescent="0.25">
      <c r="A13" s="26" t="s">
        <v>10</v>
      </c>
      <c r="B13" s="22">
        <v>40</v>
      </c>
      <c r="E13" s="1" t="s">
        <v>57</v>
      </c>
      <c r="F13" s="1"/>
      <c r="G13" s="7"/>
      <c r="H13" s="3"/>
      <c r="I13" s="4"/>
      <c r="K13" s="18"/>
      <c r="L13" s="19"/>
    </row>
    <row r="14" spans="1:12" x14ac:dyDescent="0.25">
      <c r="A14" s="26" t="s">
        <v>11</v>
      </c>
      <c r="B14" s="20">
        <f>B13*B12</f>
        <v>3080</v>
      </c>
      <c r="E14" s="3"/>
      <c r="F14" s="4"/>
      <c r="G14" s="7"/>
      <c r="H14" s="3"/>
      <c r="I14" s="8"/>
      <c r="K14" s="3"/>
      <c r="L14" s="19"/>
    </row>
    <row r="15" spans="1:12" x14ac:dyDescent="0.25">
      <c r="A15" s="26" t="s">
        <v>12</v>
      </c>
      <c r="B15" s="15">
        <f>IFERROR(B14/L29,0)</f>
        <v>0.47384615384615386</v>
      </c>
      <c r="E15" s="1"/>
      <c r="F15" s="4"/>
      <c r="G15" s="7"/>
      <c r="H15" s="1"/>
      <c r="I15" s="9"/>
      <c r="K15" s="3"/>
      <c r="L15" s="19"/>
    </row>
    <row r="16" spans="1:12" x14ac:dyDescent="0.25">
      <c r="A16" s="26" t="s">
        <v>13</v>
      </c>
      <c r="B16" s="20">
        <f>F23+L25</f>
        <v>71.552513846153857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14</v>
      </c>
      <c r="B17" s="20">
        <f>B12-F23</f>
        <v>25.731299999999997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31.531735817706608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811.35255384615391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5.4474861538461425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66">
        <f>IFERROR(B20/B16,0)</f>
        <v>7.613270115930329E-2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0.66582727272727271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51.268700000000003</v>
      </c>
      <c r="G23" s="7"/>
      <c r="H23" s="1" t="s">
        <v>0</v>
      </c>
      <c r="I23" s="2"/>
      <c r="J23" s="10"/>
      <c r="K23" s="1" t="s">
        <v>0</v>
      </c>
      <c r="L23" s="19">
        <f>SUM(L6:L22)</f>
        <v>1712.27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23</v>
      </c>
      <c r="F25" s="28">
        <f>IFERROR(F23/B12,0)</f>
        <v>0.66582727272727271</v>
      </c>
      <c r="G25" s="7"/>
      <c r="H25" s="1"/>
      <c r="I25" s="2"/>
      <c r="J25" s="10"/>
      <c r="K25" s="1" t="s">
        <v>7</v>
      </c>
      <c r="L25" s="19">
        <f>IFERROR((L23*B15)/B13,0)</f>
        <v>20.283813846153848</v>
      </c>
    </row>
    <row r="27" spans="1:15" x14ac:dyDescent="0.25">
      <c r="D27" s="18" t="s">
        <v>21</v>
      </c>
      <c r="E27" s="66">
        <v>0.1431</v>
      </c>
      <c r="F27" s="20">
        <f>B12*E27</f>
        <v>11.018700000000001</v>
      </c>
      <c r="O27" s="11"/>
    </row>
    <row r="28" spans="1:15" x14ac:dyDescent="0.25">
      <c r="D28" s="18" t="s">
        <v>58</v>
      </c>
      <c r="E28" s="29">
        <v>0</v>
      </c>
      <c r="F28" s="20">
        <v>12.9</v>
      </c>
    </row>
    <row r="29" spans="1:15" x14ac:dyDescent="0.25">
      <c r="D29" s="18" t="s">
        <v>22</v>
      </c>
      <c r="E29" s="29">
        <v>0</v>
      </c>
      <c r="F29" s="20">
        <v>0.35</v>
      </c>
      <c r="K29" s="16" t="s">
        <v>9</v>
      </c>
      <c r="L29" s="25">
        <v>6500</v>
      </c>
      <c r="O29" s="11"/>
    </row>
    <row r="30" spans="1:15" x14ac:dyDescent="0.25">
      <c r="H30" s="62" t="s">
        <v>4</v>
      </c>
      <c r="I30" s="62"/>
    </row>
    <row r="31" spans="1:15" x14ac:dyDescent="0.25">
      <c r="H31" s="1" t="s">
        <v>3</v>
      </c>
      <c r="I31" s="2">
        <f>L25</f>
        <v>20.283813846153848</v>
      </c>
      <c r="K31" s="17" t="s">
        <v>8</v>
      </c>
      <c r="L31" s="15">
        <f>IFERROR(L23/L29,0)</f>
        <v>0.26342615384615387</v>
      </c>
    </row>
    <row r="32" spans="1:15" x14ac:dyDescent="0.25">
      <c r="H32" s="1" t="s">
        <v>1</v>
      </c>
      <c r="I32" s="2">
        <f>F23</f>
        <v>51.268700000000003</v>
      </c>
    </row>
    <row r="33" spans="8:9" x14ac:dyDescent="0.25">
      <c r="H33" s="1" t="s">
        <v>5</v>
      </c>
      <c r="I33" s="2">
        <f>SUM(I31+I32)*20%</f>
        <v>14.310502769230773</v>
      </c>
    </row>
    <row r="34" spans="8:9" x14ac:dyDescent="0.25">
      <c r="H34" s="1" t="s">
        <v>6</v>
      </c>
      <c r="I34" s="2">
        <f>SUM(I31:I33)</f>
        <v>85.863016615384623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16" sqref="A6:A16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48</v>
      </c>
      <c r="B2" s="49" t="s">
        <v>42</v>
      </c>
      <c r="C2" s="55">
        <v>1000</v>
      </c>
      <c r="E2" s="49" t="s">
        <v>44</v>
      </c>
      <c r="F2" s="57">
        <v>0.1</v>
      </c>
      <c r="G2" s="35"/>
    </row>
    <row r="3" spans="1:17" ht="25.5" customHeight="1" thickBot="1" x14ac:dyDescent="0.3">
      <c r="B3" s="50" t="s">
        <v>28</v>
      </c>
      <c r="C3" s="56">
        <v>3000</v>
      </c>
      <c r="E3" s="50" t="s">
        <v>45</v>
      </c>
      <c r="F3" s="58">
        <v>0.1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27</v>
      </c>
      <c r="B5" s="47" t="s">
        <v>43</v>
      </c>
      <c r="C5" s="47" t="s">
        <v>29</v>
      </c>
      <c r="D5" s="47" t="s">
        <v>34</v>
      </c>
      <c r="E5" s="47" t="s">
        <v>36</v>
      </c>
      <c r="F5" s="47" t="s">
        <v>30</v>
      </c>
      <c r="G5" s="47" t="s">
        <v>33</v>
      </c>
      <c r="H5" s="47" t="s">
        <v>31</v>
      </c>
      <c r="I5" s="47" t="s">
        <v>32</v>
      </c>
      <c r="J5" s="47" t="s">
        <v>35</v>
      </c>
      <c r="K5" s="47" t="s">
        <v>37</v>
      </c>
      <c r="L5" s="47" t="s">
        <v>46</v>
      </c>
      <c r="M5" s="47" t="s">
        <v>38</v>
      </c>
      <c r="N5" s="47" t="s">
        <v>39</v>
      </c>
      <c r="O5" s="47" t="s">
        <v>40</v>
      </c>
      <c r="P5" s="47" t="s">
        <v>41</v>
      </c>
      <c r="Q5" s="47" t="s">
        <v>47</v>
      </c>
    </row>
    <row r="6" spans="1:17" x14ac:dyDescent="0.25">
      <c r="A6" s="31"/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/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/>
      <c r="B8" s="51"/>
      <c r="C8" s="52"/>
      <c r="D8" s="39">
        <f t="shared" ref="D8:D17" si="2">B8*C8</f>
        <v>0</v>
      </c>
      <c r="E8" s="40">
        <f t="shared" ref="E8:E17" si="3"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4">SUM(F8:I8)</f>
        <v>0</v>
      </c>
      <c r="K8" s="39">
        <f t="shared" ref="K8:K17" si="5">IFERROR((C$2*E8)/C8,0)</f>
        <v>0</v>
      </c>
      <c r="L8" s="39">
        <f t="shared" ref="L8:L17" si="6">SUM(J8:K8)</f>
        <v>0</v>
      </c>
      <c r="M8" s="39">
        <f t="shared" ref="M8:M17" si="7">B8-J8</f>
        <v>0</v>
      </c>
      <c r="N8" s="39">
        <f t="shared" ref="N8:N17" si="8">C$2*E8</f>
        <v>0</v>
      </c>
      <c r="O8" s="39">
        <f t="shared" ref="O8:O17" si="9">B8-L8</f>
        <v>0</v>
      </c>
      <c r="P8" s="41">
        <f t="shared" ref="P8:P17" si="10">IFERROR(O8/L8,0)</f>
        <v>0</v>
      </c>
      <c r="Q8" s="34">
        <f t="shared" ref="Q8:Q17" si="11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si="3"/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4"/>
        <v>0</v>
      </c>
      <c r="K9" s="39">
        <f t="shared" si="5"/>
        <v>0</v>
      </c>
      <c r="L9" s="39">
        <f t="shared" si="6"/>
        <v>0</v>
      </c>
      <c r="M9" s="39">
        <f t="shared" si="7"/>
        <v>0</v>
      </c>
      <c r="N9" s="39">
        <f t="shared" si="8"/>
        <v>0</v>
      </c>
      <c r="O9" s="39">
        <f t="shared" si="9"/>
        <v>0</v>
      </c>
      <c r="P9" s="41">
        <f t="shared" si="10"/>
        <v>0</v>
      </c>
      <c r="Q9" s="34">
        <f t="shared" si="11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3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4"/>
        <v>0</v>
      </c>
      <c r="K10" s="39">
        <f t="shared" si="5"/>
        <v>0</v>
      </c>
      <c r="L10" s="39">
        <f t="shared" si="6"/>
        <v>0</v>
      </c>
      <c r="M10" s="39">
        <f t="shared" si="7"/>
        <v>0</v>
      </c>
      <c r="N10" s="39">
        <f t="shared" si="8"/>
        <v>0</v>
      </c>
      <c r="O10" s="39">
        <f t="shared" si="9"/>
        <v>0</v>
      </c>
      <c r="P10" s="41">
        <f t="shared" si="10"/>
        <v>0</v>
      </c>
      <c r="Q10" s="34">
        <f t="shared" si="11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3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4"/>
        <v>0</v>
      </c>
      <c r="K11" s="39">
        <f t="shared" si="5"/>
        <v>0</v>
      </c>
      <c r="L11" s="39">
        <f t="shared" si="6"/>
        <v>0</v>
      </c>
      <c r="M11" s="39">
        <f t="shared" si="7"/>
        <v>0</v>
      </c>
      <c r="N11" s="39">
        <f t="shared" si="8"/>
        <v>0</v>
      </c>
      <c r="O11" s="39">
        <f t="shared" si="9"/>
        <v>0</v>
      </c>
      <c r="P11" s="41">
        <f t="shared" si="10"/>
        <v>0</v>
      </c>
      <c r="Q11" s="34">
        <f t="shared" si="11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3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4"/>
        <v>0</v>
      </c>
      <c r="K12" s="39">
        <f t="shared" si="5"/>
        <v>0</v>
      </c>
      <c r="L12" s="39">
        <f t="shared" si="6"/>
        <v>0</v>
      </c>
      <c r="M12" s="39">
        <f t="shared" si="7"/>
        <v>0</v>
      </c>
      <c r="N12" s="39">
        <f t="shared" si="8"/>
        <v>0</v>
      </c>
      <c r="O12" s="39">
        <f t="shared" si="9"/>
        <v>0</v>
      </c>
      <c r="P12" s="41">
        <f t="shared" si="10"/>
        <v>0</v>
      </c>
      <c r="Q12" s="34">
        <f t="shared" si="11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3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4"/>
        <v>0</v>
      </c>
      <c r="K13" s="39">
        <f t="shared" si="5"/>
        <v>0</v>
      </c>
      <c r="L13" s="39">
        <f t="shared" si="6"/>
        <v>0</v>
      </c>
      <c r="M13" s="39">
        <f t="shared" si="7"/>
        <v>0</v>
      </c>
      <c r="N13" s="39">
        <f t="shared" si="8"/>
        <v>0</v>
      </c>
      <c r="O13" s="39">
        <f t="shared" si="9"/>
        <v>0</v>
      </c>
      <c r="P13" s="41">
        <f t="shared" si="10"/>
        <v>0</v>
      </c>
      <c r="Q13" s="34">
        <f t="shared" si="11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3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1">
        <f t="shared" si="10"/>
        <v>0</v>
      </c>
      <c r="Q14" s="34">
        <f t="shared" si="11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3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4"/>
        <v>0</v>
      </c>
      <c r="K15" s="39">
        <f t="shared" si="5"/>
        <v>0</v>
      </c>
      <c r="L15" s="39">
        <f t="shared" si="6"/>
        <v>0</v>
      </c>
      <c r="M15" s="39">
        <f t="shared" si="7"/>
        <v>0</v>
      </c>
      <c r="N15" s="39">
        <f t="shared" si="8"/>
        <v>0</v>
      </c>
      <c r="O15" s="39">
        <f t="shared" si="9"/>
        <v>0</v>
      </c>
      <c r="P15" s="41">
        <f t="shared" si="10"/>
        <v>0</v>
      </c>
      <c r="Q15" s="34">
        <f t="shared" si="11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3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4"/>
        <v>0</v>
      </c>
      <c r="K16" s="39">
        <f t="shared" si="5"/>
        <v>0</v>
      </c>
      <c r="L16" s="39">
        <f t="shared" si="6"/>
        <v>0</v>
      </c>
      <c r="M16" s="39">
        <f t="shared" si="7"/>
        <v>0</v>
      </c>
      <c r="N16" s="39">
        <f t="shared" si="8"/>
        <v>0</v>
      </c>
      <c r="O16" s="39">
        <f t="shared" si="9"/>
        <v>0</v>
      </c>
      <c r="P16" s="41">
        <f t="shared" si="10"/>
        <v>0</v>
      </c>
      <c r="Q16" s="34">
        <f t="shared" si="11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3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4"/>
        <v>0</v>
      </c>
      <c r="K17" s="39">
        <f t="shared" si="5"/>
        <v>0</v>
      </c>
      <c r="L17" s="39">
        <f t="shared" si="6"/>
        <v>0</v>
      </c>
      <c r="M17" s="39">
        <f t="shared" si="7"/>
        <v>0</v>
      </c>
      <c r="N17" s="39">
        <f t="shared" si="8"/>
        <v>0</v>
      </c>
      <c r="O17" s="39">
        <f t="shared" si="9"/>
        <v>0</v>
      </c>
      <c r="P17" s="41">
        <f t="shared" si="10"/>
        <v>0</v>
      </c>
      <c r="Q17" s="34">
        <f t="shared" si="11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2024-11-06T19:36:30Z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