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cificação Produt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<sst xmlns="http://schemas.openxmlformats.org/spreadsheetml/2006/main" count="37" uniqueCount="33">
  <si>
    <t xml:space="preserve">Custos Variáveis</t>
  </si>
  <si>
    <t xml:space="preserve">Custos por produto</t>
  </si>
  <si>
    <t xml:space="preserve">Custos Fixos</t>
  </si>
  <si>
    <t xml:space="preserve">Fornecedor</t>
  </si>
  <si>
    <t xml:space="preserve">Das</t>
  </si>
  <si>
    <t xml:space="preserve">Embalagem</t>
  </si>
  <si>
    <t xml:space="preserve">Internet</t>
  </si>
  <si>
    <t xml:space="preserve">Frete</t>
  </si>
  <si>
    <t xml:space="preserve">Energia</t>
  </si>
  <si>
    <t xml:space="preserve">Informações do produto</t>
  </si>
  <si>
    <t xml:space="preserve">Pró-labore</t>
  </si>
  <si>
    <t xml:space="preserve">Conj Pijama Feminino</t>
  </si>
  <si>
    <t xml:space="preserve">Vendas mensais</t>
  </si>
  <si>
    <t xml:space="preserve">Valor vendido mensal</t>
  </si>
  <si>
    <t xml:space="preserve">Porcentagem no faturamento</t>
  </si>
  <si>
    <t xml:space="preserve">Custo Total do produto</t>
  </si>
  <si>
    <t xml:space="preserve">Margem contribuição </t>
  </si>
  <si>
    <t xml:space="preserve">Ponto de equilibrio</t>
  </si>
  <si>
    <t xml:space="preserve">Custos fixos do produto mensal</t>
  </si>
  <si>
    <t xml:space="preserve">Lucro </t>
  </si>
  <si>
    <t xml:space="preserve">Margem Lucro atual do produto</t>
  </si>
  <si>
    <t xml:space="preserve">Porcentagem de custos váriaveis</t>
  </si>
  <si>
    <t xml:space="preserve">Total</t>
  </si>
  <si>
    <t xml:space="preserve">Porcentagem de custos variaveis</t>
  </si>
  <si>
    <t xml:space="preserve">Custos Fixos Unitarios</t>
  </si>
  <si>
    <t xml:space="preserve">Taxa de cartão</t>
  </si>
  <si>
    <t xml:space="preserve">Taxa de impostos</t>
  </si>
  <si>
    <t xml:space="preserve">Taxa de comissão</t>
  </si>
  <si>
    <t xml:space="preserve">Faturamento</t>
  </si>
  <si>
    <t xml:space="preserve">Precificação</t>
  </si>
  <si>
    <t xml:space="preserve">Custo Fixo em Relação ao Faturamento</t>
  </si>
  <si>
    <t xml:space="preserve">Lucro</t>
  </si>
  <si>
    <t xml:space="preserve">Preço total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</si>
</sst>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[$R$-416]#,##0.00_);[RED]\([$R$-416]#,##0.00\)"/>
    <numFmt numFmtId="166" formatCode="[$R$-416]#,##0.0000_);[RED]\([$R$-416]#,##0.0000\)"/>
    <numFmt numFmtId="167" formatCode="_-&quot;R$ &quot;* #,##0.00_-;&quot;-R$ &quot;* #,##0.00_-;_-&quot;R$ &quot;* \-??_-;_-@_-"/>
    <numFmt numFmtId="168" formatCode="[$R$-416]\ #,##0.00;[RED][$R$-416]\ #,##0.00"/>
    <numFmt numFmtId="169" formatCode="0%"/>
    <numFmt numFmtId="170" formatCode="[$R$-416]#,##0.00000_);[RED]\([$R$-416]#,##0.00000\)"/>
    <numFmt numFmtId="171" formatCode="0"/>
    <numFmt numFmtId="172" formatCode="0.0%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8497B0"/>
        <bgColor rgb="FF808080"/>
      </patternFill>
    </fill>
    <fill>
      <patternFill patternType="solid">
        <fgColor rgb="FFFFD966"/>
        <bgColor rgb="FFFFEB9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top" textRotation="0" wrapText="false" indent="0" shrinkToFit="false"/>
    </xf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top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6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6" borderId="2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0" borderId="1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8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6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9" fontId="0" fillId="0" borderId="1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0" fontId="0" fillId="0" borderId="2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71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72" fontId="0" fillId="0" borderId="1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0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0" fillId="6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9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D966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O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29.29"/>
    <col collapsed="false" customWidth="true" hidden="false" outlineLevel="0" max="2" min="2" style="0" width="14.71"/>
    <col collapsed="false" customWidth="true" hidden="false" outlineLevel="0" max="4" min="4" style="0" width="16.43"/>
    <col collapsed="false" customWidth="true" hidden="false" outlineLevel="0" max="5" min="5" style="0" width="30.43"/>
    <col collapsed="false" customWidth="true" hidden="false" outlineLevel="0" max="6" min="6" style="0" width="11.57"/>
    <col collapsed="false" customWidth="true" hidden="false" outlineLevel="0" max="8" min="8" style="0" width="15.57"/>
    <col collapsed="false" customWidth="true" hidden="false" outlineLevel="0" max="9" min="9" style="0" width="11.57"/>
    <col collapsed="false" customWidth="true" hidden="false" outlineLevel="0" max="10" min="10" style="0" width="12.86"/>
    <col collapsed="false" customWidth="true" hidden="false" outlineLevel="0" max="11" min="11" style="0" width="36"/>
    <col collapsed="false" customWidth="true" hidden="false" outlineLevel="0" max="12" min="12" style="0" width="13.71"/>
  </cols>
  <sheetData>
    <row r="3" customFormat="false" ht="15" hidden="false" customHeight="false" outlineLevel="0" collapsed="false">
      <c r="E3" s="1"/>
      <c r="F3" s="1"/>
      <c r="I3" s="1"/>
      <c r="J3" s="1"/>
    </row>
    <row r="7" customFormat="false" ht="15" hidden="false" customHeight="false" outlineLevel="0" collapsed="false">
      <c r="E7" s="2" t="s">
        <v>0</v>
      </c>
      <c r="F7" s="2"/>
      <c r="G7" s="3"/>
      <c r="H7" s="4" t="s">
        <v>1</v>
      </c>
      <c r="I7" s="4"/>
      <c r="J7" s="5"/>
      <c r="K7" s="6" t="s">
        <v>2</v>
      </c>
      <c r="L7" s="6"/>
    </row>
    <row r="8" customFormat="false" ht="13.8" hidden="false" customHeight="false" outlineLevel="0" collapsed="false">
      <c r="E8" s="7" t="s">
        <v>3</v>
      </c>
      <c r="F8" s="8" t="n">
        <v>31.9</v>
      </c>
      <c r="G8" s="9"/>
      <c r="H8" s="7"/>
      <c r="I8" s="10"/>
      <c r="K8" s="11" t="s">
        <v>4</v>
      </c>
      <c r="L8" s="12"/>
    </row>
    <row r="9" customFormat="false" ht="13.8" hidden="false" customHeight="false" outlineLevel="0" collapsed="false">
      <c r="E9" s="11" t="s">
        <v>5</v>
      </c>
      <c r="F9" s="13"/>
      <c r="G9" s="9"/>
      <c r="H9" s="11"/>
      <c r="I9" s="14"/>
      <c r="K9" s="11" t="s">
        <v>6</v>
      </c>
      <c r="L9" s="12" t="n">
        <v>80</v>
      </c>
    </row>
    <row r="10" customFormat="false" ht="13.8" hidden="false" customHeight="false" outlineLevel="0" collapsed="false">
      <c r="E10" s="11" t="s">
        <v>7</v>
      </c>
      <c r="F10" s="13"/>
      <c r="G10" s="9"/>
      <c r="H10" s="11"/>
      <c r="I10" s="13"/>
      <c r="K10" s="7" t="s">
        <v>8</v>
      </c>
      <c r="L10" s="8" t="n">
        <v>150</v>
      </c>
    </row>
    <row r="11" customFormat="false" ht="18.75" hidden="false" customHeight="false" outlineLevel="0" collapsed="false">
      <c r="A11" s="15" t="s">
        <v>9</v>
      </c>
      <c r="B11" s="15"/>
      <c r="E11" s="7"/>
      <c r="F11" s="16"/>
      <c r="G11" s="9"/>
      <c r="H11" s="17"/>
      <c r="I11" s="18"/>
      <c r="K11" s="7" t="s">
        <v>10</v>
      </c>
      <c r="L11" s="10" t="n">
        <v>5000</v>
      </c>
    </row>
    <row r="12" customFormat="false" ht="15" hidden="false" customHeight="false" outlineLevel="0" collapsed="false">
      <c r="A12" s="19" t="s">
        <v>11</v>
      </c>
      <c r="B12" s="8" t="n">
        <v>63.8</v>
      </c>
      <c r="E12" s="11"/>
      <c r="F12" s="13"/>
      <c r="G12" s="9"/>
      <c r="H12" s="11"/>
      <c r="I12" s="18"/>
      <c r="K12" s="7"/>
      <c r="L12" s="10"/>
    </row>
    <row r="13" customFormat="false" ht="15" hidden="false" customHeight="false" outlineLevel="0" collapsed="false">
      <c r="A13" s="20" t="s">
        <v>12</v>
      </c>
      <c r="B13" s="21" t="n">
        <v>1</v>
      </c>
      <c r="E13" s="7"/>
      <c r="F13" s="7"/>
      <c r="G13" s="9"/>
      <c r="H13" s="11"/>
      <c r="I13" s="13"/>
      <c r="K13" s="7"/>
      <c r="L13" s="10"/>
    </row>
    <row r="14" customFormat="false" ht="15" hidden="false" customHeight="false" outlineLevel="0" collapsed="false">
      <c r="A14" s="20" t="s">
        <v>13</v>
      </c>
      <c r="B14" s="22" t="n">
        <f aca="false">B12*B13</f>
        <v>63.8</v>
      </c>
      <c r="E14" s="11"/>
      <c r="F14" s="13"/>
      <c r="G14" s="9"/>
      <c r="H14" s="11"/>
      <c r="I14" s="18"/>
      <c r="K14" s="11"/>
      <c r="L14" s="10"/>
    </row>
    <row r="15" customFormat="false" ht="15" hidden="false" customHeight="false" outlineLevel="0" collapsed="false">
      <c r="A15" s="20" t="s">
        <v>14</v>
      </c>
      <c r="B15" s="23" t="n">
        <f aca="false">IFERROR(B14/L29,0)</f>
        <v>0.001595</v>
      </c>
      <c r="E15" s="7"/>
      <c r="F15" s="13"/>
      <c r="G15" s="9"/>
      <c r="H15" s="7"/>
      <c r="I15" s="24"/>
      <c r="K15" s="11"/>
      <c r="L15" s="10"/>
    </row>
    <row r="16" customFormat="false" ht="15" hidden="false" customHeight="false" outlineLevel="0" collapsed="false">
      <c r="A16" s="20" t="s">
        <v>15</v>
      </c>
      <c r="B16" s="22" t="n">
        <f aca="false">F23+L25</f>
        <v>40.24185</v>
      </c>
      <c r="E16" s="11"/>
      <c r="F16" s="13"/>
      <c r="G16" s="9"/>
      <c r="H16" s="11"/>
      <c r="I16" s="13"/>
      <c r="K16" s="11"/>
      <c r="L16" s="10"/>
    </row>
    <row r="17" customFormat="false" ht="15" hidden="false" customHeight="false" outlineLevel="0" collapsed="false">
      <c r="A17" s="20" t="s">
        <v>16</v>
      </c>
      <c r="B17" s="22" t="n">
        <f aca="false">B12-F23</f>
        <v>31.9</v>
      </c>
      <c r="E17" s="11"/>
      <c r="F17" s="13"/>
      <c r="G17" s="9"/>
      <c r="H17" s="11"/>
      <c r="I17" s="13"/>
      <c r="K17" s="11"/>
      <c r="L17" s="10"/>
    </row>
    <row r="18" customFormat="false" ht="15" hidden="false" customHeight="false" outlineLevel="0" collapsed="false">
      <c r="A18" s="20" t="s">
        <v>17</v>
      </c>
      <c r="B18" s="25" t="n">
        <f aca="false">IFERROR(B19/B17,0)</f>
        <v>0.2615</v>
      </c>
      <c r="E18" s="11"/>
      <c r="F18" s="13"/>
      <c r="G18" s="9"/>
      <c r="H18" s="11"/>
      <c r="I18" s="13"/>
      <c r="K18" s="11"/>
      <c r="L18" s="10"/>
    </row>
    <row r="19" customFormat="false" ht="15" hidden="false" customHeight="false" outlineLevel="0" collapsed="false">
      <c r="A19" s="20" t="s">
        <v>18</v>
      </c>
      <c r="B19" s="22" t="n">
        <f aca="false">L23*B15</f>
        <v>8.34185</v>
      </c>
      <c r="E19" s="11"/>
      <c r="F19" s="13"/>
      <c r="G19" s="9"/>
      <c r="H19" s="11"/>
      <c r="I19" s="13"/>
      <c r="K19" s="11"/>
      <c r="L19" s="10"/>
    </row>
    <row r="20" customFormat="false" ht="15" hidden="false" customHeight="false" outlineLevel="0" collapsed="false">
      <c r="A20" s="20" t="s">
        <v>19</v>
      </c>
      <c r="B20" s="22" t="n">
        <f aca="false">B12-B16</f>
        <v>23.55815</v>
      </c>
      <c r="E20" s="11"/>
      <c r="F20" s="13"/>
      <c r="G20" s="9"/>
      <c r="H20" s="11"/>
      <c r="I20" s="13"/>
      <c r="K20" s="11"/>
      <c r="L20" s="10"/>
    </row>
    <row r="21" customFormat="false" ht="15" hidden="false" customHeight="false" outlineLevel="0" collapsed="false">
      <c r="A21" s="20" t="s">
        <v>20</v>
      </c>
      <c r="B21" s="23" t="n">
        <f aca="false">IFERROR(B20/B16,0)</f>
        <v>0.585414189456996</v>
      </c>
      <c r="E21" s="11"/>
      <c r="F21" s="13"/>
      <c r="G21" s="9"/>
      <c r="H21" s="11"/>
      <c r="I21" s="13"/>
      <c r="K21" s="11"/>
      <c r="L21" s="10"/>
    </row>
    <row r="22" customFormat="false" ht="15" hidden="false" customHeight="false" outlineLevel="0" collapsed="false">
      <c r="A22" s="20" t="s">
        <v>21</v>
      </c>
      <c r="B22" s="23" t="n">
        <f aca="false">IFERROR(F23/B12,0)</f>
        <v>0.5</v>
      </c>
      <c r="E22" s="11"/>
      <c r="F22" s="13"/>
      <c r="G22" s="9"/>
      <c r="H22" s="11"/>
      <c r="I22" s="13"/>
      <c r="K22" s="11"/>
      <c r="L22" s="10"/>
    </row>
    <row r="23" customFormat="false" ht="15" hidden="false" customHeight="false" outlineLevel="0" collapsed="false">
      <c r="E23" s="7" t="s">
        <v>22</v>
      </c>
      <c r="F23" s="10" t="n">
        <f aca="false">SUM(F8:F22)+SUM(F27:F29)</f>
        <v>31.9</v>
      </c>
      <c r="G23" s="9"/>
      <c r="H23" s="7" t="s">
        <v>22</v>
      </c>
      <c r="I23" s="10" t="n">
        <f aca="false">SUM(I8:I22)</f>
        <v>0</v>
      </c>
      <c r="J23" s="5"/>
      <c r="K23" s="7" t="s">
        <v>22</v>
      </c>
      <c r="L23" s="10" t="n">
        <f aca="false">SUM(L6:L22)</f>
        <v>5230</v>
      </c>
    </row>
    <row r="24" customFormat="false" ht="15" hidden="false" customHeight="false" outlineLevel="0" collapsed="false">
      <c r="E24" s="7"/>
      <c r="F24" s="7"/>
      <c r="H24" s="7"/>
      <c r="I24" s="7"/>
      <c r="J24" s="5"/>
      <c r="K24" s="7"/>
      <c r="L24" s="17"/>
    </row>
    <row r="25" customFormat="false" ht="15" hidden="false" customHeight="false" outlineLevel="0" collapsed="false">
      <c r="E25" s="7" t="s">
        <v>23</v>
      </c>
      <c r="F25" s="23" t="n">
        <f aca="false">IFERROR(F23/B12,0)</f>
        <v>0.5</v>
      </c>
      <c r="G25" s="9"/>
      <c r="H25" s="7"/>
      <c r="I25" s="10"/>
      <c r="J25" s="5"/>
      <c r="K25" s="7" t="s">
        <v>24</v>
      </c>
      <c r="L25" s="10" t="n">
        <f aca="false">IFERROR((L23*B15)/B13,0)</f>
        <v>8.34185</v>
      </c>
    </row>
    <row r="27" customFormat="false" ht="15" hidden="false" customHeight="false" outlineLevel="0" collapsed="false">
      <c r="D27" s="7" t="s">
        <v>25</v>
      </c>
      <c r="E27" s="26" t="n">
        <v>0</v>
      </c>
      <c r="F27" s="22" t="n">
        <f aca="false">B12*E27</f>
        <v>0</v>
      </c>
      <c r="O27" s="27"/>
    </row>
    <row r="28" customFormat="false" ht="15" hidden="false" customHeight="false" outlineLevel="0" collapsed="false">
      <c r="D28" s="7" t="s">
        <v>26</v>
      </c>
      <c r="E28" s="26" t="n">
        <v>0</v>
      </c>
      <c r="F28" s="22" t="n">
        <f aca="false">B12*E28</f>
        <v>0</v>
      </c>
    </row>
    <row r="29" customFormat="false" ht="15" hidden="false" customHeight="false" outlineLevel="0" collapsed="false">
      <c r="D29" s="7" t="s">
        <v>27</v>
      </c>
      <c r="E29" s="26" t="n">
        <v>0</v>
      </c>
      <c r="F29" s="22" t="n">
        <f aca="false">B12*E29</f>
        <v>0</v>
      </c>
      <c r="K29" s="28" t="s">
        <v>28</v>
      </c>
      <c r="L29" s="29" t="n">
        <v>40000</v>
      </c>
      <c r="O29" s="27"/>
    </row>
    <row r="30" customFormat="false" ht="15" hidden="false" customHeight="false" outlineLevel="0" collapsed="false">
      <c r="H30" s="30" t="s">
        <v>29</v>
      </c>
      <c r="I30" s="30"/>
    </row>
    <row r="31" customFormat="false" ht="15" hidden="false" customHeight="false" outlineLevel="0" collapsed="false">
      <c r="H31" s="7" t="s">
        <v>2</v>
      </c>
      <c r="I31" s="10" t="n">
        <f aca="false">L25</f>
        <v>8.34185</v>
      </c>
      <c r="K31" s="31" t="s">
        <v>30</v>
      </c>
      <c r="L31" s="23" t="n">
        <f aca="false">IFERROR(L23/L29,0)</f>
        <v>0.13075</v>
      </c>
    </row>
    <row r="32" customFormat="false" ht="15" hidden="false" customHeight="false" outlineLevel="0" collapsed="false">
      <c r="H32" s="7" t="s">
        <v>0</v>
      </c>
      <c r="I32" s="10" t="n">
        <f aca="false">F23</f>
        <v>31.9</v>
      </c>
    </row>
    <row r="33" customFormat="false" ht="15" hidden="false" customHeight="false" outlineLevel="0" collapsed="false">
      <c r="H33" s="7" t="s">
        <v>31</v>
      </c>
      <c r="I33" s="10" t="n">
        <f aca="false">SUM(I31+I32)*80%</f>
        <v>32.19348</v>
      </c>
    </row>
    <row r="34" customFormat="false" ht="15" hidden="false" customHeight="false" outlineLevel="0" collapsed="false">
      <c r="H34" s="7" t="s">
        <v>32</v>
      </c>
      <c r="I34" s="10" t="n">
        <f aca="false">SUM(I31:I33)</f>
        <v>72.43533</v>
      </c>
    </row>
  </sheetData>
  <mergeCells count="7">
    <mergeCell ref="E3:F3"/>
    <mergeCell ref="I3:J3"/>
    <mergeCell ref="E7:F7"/>
    <mergeCell ref="H7:I7"/>
    <mergeCell ref="K7:L7"/>
    <mergeCell ref="A11:B11"/>
    <mergeCell ref="H30:I30"/>
  </mergeCells>
  <conditionalFormatting sqref="L31">
    <cfRule type="cellIs" priority="2" operator="lessThan" aboveAverage="0" equalAverage="0" bottom="0" percent="0" rank="0" text="" dxfId="0">
      <formula>0.3</formula>
    </cfRule>
    <cfRule type="cellIs" priority="3" operator="lessThan" aboveAverage="0" equalAverage="0" bottom="0" percent="0" rank="0" text="" dxfId="1">
      <formula>0.3</formula>
    </cfRule>
    <cfRule type="cellIs" priority="4" operator="lessThan" aboveAverage="0" equalAverage="0" bottom="0" percent="0" rank="0" text="" dxfId="2">
      <formula>0.29</formula>
    </cfRule>
    <cfRule type="cellIs" priority="5" operator="lessThan" aboveAverage="0" equalAverage="0" bottom="0" percent="0" rank="0" text="" dxfId="3">
      <formula>0.3</formula>
    </cfRule>
    <cfRule type="cellIs" priority="6" operator="greaterThan" aboveAverage="0" equalAverage="0" bottom="0" percent="0" rank="0" text="" dxfId="4">
      <formula>0.4</formula>
    </cfRule>
    <cfRule type="cellIs" priority="7" operator="between" aboveAverage="0" equalAverage="0" bottom="0" percent="0" rank="0" text="" dxfId="5">
      <formula>0.3</formula>
      <formula>0.4</formula>
    </cfRule>
    <cfRule type="cellIs" priority="8" operator="lessThan" aboveAverage="0" equalAverage="0" bottom="0" percent="0" rank="0" text="" dxfId="6">
      <formula>0.35</formula>
    </cfRule>
    <cfRule type="cellIs" priority="9" operator="greaterThan" aboveAverage="0" equalAverage="0" bottom="0" percent="0" rank="0" text="" dxfId="7">
      <formula>0.35</formula>
    </cfRule>
    <cfRule type="cellIs" priority="10" operator="greaterThan" aboveAverage="0" equalAverage="0" bottom="0" percent="0" rank="0" text="" dxfId="8">
      <formula>0.35</formula>
    </cfRule>
    <cfRule type="colorScale" priority="11">
      <colorScale>
        <cfvo type="min" val="0"/>
        <cfvo type="percentile" val="0.35"/>
        <cfvo type="max" val="0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 val="0"/>
        <cfvo type="percent" val="35"/>
        <cfvo type="max" val="0"/>
        <color rgb="FF00B050"/>
        <color rgb="FFFFEB84"/>
        <color rgb="FFFF0000"/>
      </colorScale>
    </cfRule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2023-12-09T16:29:00Z</dcterms:created>
  <dc:creator>MATHEUS IOTOTICO CASTRO COUTINHO</dc:creator>
  <dc:description/>
  <dc:language>pt-BR</dc:language>
  <cp:lastModifiedBy/>
  <dcterms:modified xsi:type="dcterms:W3CDTF">2024-11-12T14:13:37Z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