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Precificação\"/>
    </mc:Choice>
  </mc:AlternateContent>
  <bookViews>
    <workbookView xWindow="0" yWindow="0" windowWidth="17715" windowHeight="8085" firstSheet="16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35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<sst xmlns="http://schemas.openxmlformats.org/spreadsheetml/2006/main" count="211" uniqueCount="161">
  <si>
    <t>Despesas Fixas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</si>
  <si>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</si>
  <si>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</si>
  <si>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</si>
  <si>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</si>
  <si>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</si>
  <si>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</si>
  <si>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</si>
  <si>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</si>
  <si>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</si>
  <si>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</si>
  <si>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</si>
  <si>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</si>
  <si>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</si>
  <si>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</si>
  <si>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</si>
  <si>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>FUNCIONÁRIOS 13º SALÁRIO E FÉRIAS (PREVISÃO)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</si>
  <si>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</si>
  <si>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</si>
  <si>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</si>
  <si>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</si>
  <si>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</si>
  <si>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</si>
  <si>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</si>
  <si>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</si>
  <si>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</si>
  <si>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</si>
  <si>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</si>
  <si>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</si>
  <si>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</si>
  <si>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</si>
  <si>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</si>
  <si>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</si>
  <si>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</si>
  <si>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</si>
  <si>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</si>
  <si>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</si>
  <si>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</si>
  <si>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</si>
  <si>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</si>
  <si>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</si>
  <si>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</si>
  <si>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</si>
  <si>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</si>
  <si>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</si>
  <si>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</si>
  <si>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</si>
  <si>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</si>
  <si>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</si>
  <si>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</si>
  <si>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</si>
  <si>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</si>
  <si>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</si>
  <si>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</si>
  <si>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</si>
  <si>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</si>
  <si>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</si>
  <si>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</si>
  <si>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</si>
  <si>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</si>
  <si>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</si>
  <si>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</si>
  <si>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</si>
  <si>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</si>
  <si>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</si>
  <si>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</si>
  <si>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</si>
  <si>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</si>
  <si>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</si>
  <si>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</si>
  <si>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</si>
  <si>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</si>
  <si>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</si>
  <si>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</si>
  <si>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</si>
  <si>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</si>
  <si>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</si>
  <si>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</si>
  <si>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</si>
  <si>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</si>
  <si>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</si>
  <si>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</si>
  <si>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</si>
  <si>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</si>
  <si>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</si>
  <si>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</si>
  <si>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</si>
  <si>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</si>
  <si>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</si>
  <si>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</si>
  <si>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</si>
  <si>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</si>
  <si>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</si>
  <si>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</si>
  <si>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</si>
  <si>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</si>
  <si>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</si>
  <si>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</si>
  <si>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</si>
  <si>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</si>
  <si>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</si>
  <si>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</si>
  <si>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</si>
  <si>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</si>
  <si>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</si>
  <si>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</si>
  <si>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</si>
  <si>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</si>
  <si>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</si>
  <si>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</si>
  <si>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</si>
  <si>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</si>
  <si>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</si>
  <si>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</si>
  <si>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</si>
  <si>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</si>
  <si>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</si>
  <si>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</si>
  <si>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</si>
  <si>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</si>
  <si>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</si>
  <si>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</si>
  <si>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</si>
  <si>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</si>
  <si>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</si>
  <si>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</si>
  <si>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</si>
  <si>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</si>
  <si>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</si>
  <si>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</si>
  <si>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</si>
  <si>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</si>
  <si>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</si>
  <si>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</si>
  <si>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</si>
  <si>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</si>
  <si>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 xml:space="preserve">ALUGUEL </t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</si>
  <si>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</si>
  <si>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</si>
  <si>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</si>
  <si>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</si>
  <si>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</si>
  <si>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</si>
  <si>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</si>
  <si>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</si>
  <si>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</si>
  <si>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</si>
  <si>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</si>
  <si>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>DAS</t>
  </si>
  <si>
    <t>AGUA</t>
  </si>
  <si>
    <t>Itens de copa (descartaveis)</t>
  </si>
  <si>
    <t>ITENS DE LIMPEZA (PAPAEL TOALHA E OUTROS)</t>
  </si>
  <si>
    <t xml:space="preserve">MARKETING </t>
  </si>
  <si>
    <t>MANUTENÇÃO EQUIPAMENTOS</t>
  </si>
  <si>
    <t>DEPRECIAÇÃO *</t>
  </si>
  <si>
    <t>PRO-LABORE *</t>
  </si>
  <si>
    <t>Produto C:</t>
  </si>
  <si>
    <t>ENERGIA (20%)</t>
  </si>
  <si>
    <t>INTERNET (40%)</t>
  </si>
  <si>
    <t xml:space="preserve">PRÓ-LABORE </t>
  </si>
  <si>
    <t>100 / (100 - 35)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</si>
</sst>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  <xf numFmtId="166" fontId="13" fillId="7" borderId="6" xfId="2" applyNumberFormat="1" applyFont="1" applyFill="1" applyBorder="1" applyAlignment="1" applyProtection="1">
      <alignment horizontal="left" vertical="center" wrapText="1"/>
      <protection locked="0"/>
    </xf>
    <xf numFmtId="166" fontId="13" fillId="4" borderId="5" xfId="0" applyNumberFormat="1" applyFont="1" applyFill="1" applyBorder="1" applyAlignment="1" applyProtection="1">
      <alignment vertical="center" wrapText="1"/>
      <protection locked="0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86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3" sqref="D3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35</v>
      </c>
      <c r="C3" s="14" t="s">
        <v>31</v>
      </c>
      <c r="D3" s="15">
        <v>1</v>
      </c>
    </row>
    <row r="4" spans="2:4" ht="21.95" customHeight="1" x14ac:dyDescent="0.25">
      <c r="B4" s="16" t="s">
        <v>87</v>
      </c>
      <c r="C4" s="16" t="s">
        <v>33</v>
      </c>
      <c r="D4" s="54">
        <f>'CUSTO HORA DO TRABALHO'!D7</f>
        <v>43.676470588235297</v>
      </c>
    </row>
    <row r="5" spans="2:4" ht="21.95" customHeight="1" x14ac:dyDescent="0.25">
      <c r="B5" s="14" t="s">
        <v>88</v>
      </c>
      <c r="C5" s="14" t="s">
        <v>33</v>
      </c>
      <c r="D5" s="39">
        <f>D4*D3</f>
        <v>43.676470588235297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89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6" sqref="B6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42</v>
      </c>
      <c r="C3" s="58">
        <f>SUM(C4:D8)</f>
        <v>0</v>
      </c>
      <c r="D3" s="59"/>
    </row>
    <row r="4" spans="2:4" x14ac:dyDescent="0.25">
      <c r="B4" s="14" t="s">
        <v>156</v>
      </c>
      <c r="C4" s="56">
        <v>0</v>
      </c>
      <c r="D4" s="57"/>
    </row>
    <row r="5" spans="2:4" x14ac:dyDescent="0.25">
      <c r="B5" s="14" t="s">
        <v>156</v>
      </c>
      <c r="C5" s="56">
        <v>0</v>
      </c>
      <c r="D5" s="57"/>
    </row>
    <row r="6" spans="2:4" x14ac:dyDescent="0.25">
      <c r="B6" s="14" t="s">
        <v>39</v>
      </c>
      <c r="C6" s="56">
        <v>0</v>
      </c>
      <c r="D6" s="57"/>
    </row>
    <row r="7" spans="2:4" x14ac:dyDescent="0.25">
      <c r="B7" s="14" t="s">
        <v>40</v>
      </c>
      <c r="C7" s="56">
        <v>0</v>
      </c>
      <c r="D7" s="57"/>
    </row>
    <row r="8" spans="2:4" x14ac:dyDescent="0.25">
      <c r="B8" s="14" t="s">
        <v>41</v>
      </c>
      <c r="C8" s="56">
        <v>0</v>
      </c>
      <c r="D8" s="57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B10" sqref="B10:B15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126</v>
      </c>
    </row>
    <row r="5" spans="2:2" ht="20.100000000000001" customHeight="1" x14ac:dyDescent="0.25">
      <c r="B5" s="11" t="s">
        <v>127</v>
      </c>
    </row>
    <row r="6" spans="2:2" ht="20.100000000000001" customHeight="1" x14ac:dyDescent="0.25">
      <c r="B6" s="11" t="s">
        <v>90</v>
      </c>
    </row>
    <row r="7" spans="2:2" ht="20.100000000000001" customHeight="1" thickBot="1" x14ac:dyDescent="0.3">
      <c r="B7" s="12" t="s">
        <v>91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79</v>
      </c>
    </row>
    <row r="11" spans="2:2" ht="20.100000000000001" customHeight="1" x14ac:dyDescent="0.25">
      <c r="B11" s="11" t="s">
        <v>80</v>
      </c>
    </row>
    <row r="12" spans="2:2" ht="20.100000000000001" customHeight="1" x14ac:dyDescent="0.25">
      <c r="B12" s="11" t="s">
        <v>92</v>
      </c>
    </row>
    <row r="13" spans="2:2" ht="20.100000000000001" customHeight="1" x14ac:dyDescent="0.25">
      <c r="B13" s="11" t="s">
        <v>93</v>
      </c>
    </row>
    <row r="14" spans="2:2" ht="20.100000000000001" customHeight="1" x14ac:dyDescent="0.25">
      <c r="B14" s="11" t="s">
        <v>82</v>
      </c>
    </row>
    <row r="15" spans="2:2" ht="20.100000000000001" customHeight="1" thickBot="1" x14ac:dyDescent="0.3">
      <c r="B15" s="12" t="s">
        <v>83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94</v>
      </c>
      <c r="C3" s="33" t="s">
        <v>47</v>
      </c>
    </row>
    <row r="4" spans="2:3" ht="20.100000000000001" customHeight="1" x14ac:dyDescent="0.25">
      <c r="B4" s="14" t="s">
        <v>43</v>
      </c>
      <c r="C4" s="38">
        <v>0</v>
      </c>
    </row>
    <row r="5" spans="2:3" ht="20.100000000000001" customHeight="1" x14ac:dyDescent="0.25">
      <c r="B5" s="14" t="s">
        <v>44</v>
      </c>
      <c r="C5" s="38"/>
    </row>
    <row r="6" spans="2:3" ht="20.100000000000001" customHeight="1" x14ac:dyDescent="0.25">
      <c r="B6" s="14" t="s">
        <v>45</v>
      </c>
      <c r="C6" s="38">
        <v>0.05</v>
      </c>
    </row>
    <row r="7" spans="2:3" ht="20.100000000000001" customHeight="1" x14ac:dyDescent="0.25">
      <c r="B7" s="14" t="s">
        <v>46</v>
      </c>
      <c r="C7" s="38"/>
    </row>
    <row r="8" spans="2:3" ht="20.100000000000001" customHeight="1" x14ac:dyDescent="0.25">
      <c r="B8" s="14" t="s">
        <v>48</v>
      </c>
      <c r="C8" s="38"/>
    </row>
    <row r="9" spans="2:3" ht="20.100000000000001" customHeight="1" x14ac:dyDescent="0.25">
      <c r="B9" s="14" t="s">
        <v>49</v>
      </c>
      <c r="C9" s="38">
        <v>0.3</v>
      </c>
    </row>
    <row r="10" spans="2:3" ht="20.100000000000001" customHeight="1" x14ac:dyDescent="0.25">
      <c r="B10" s="36" t="s">
        <v>50</v>
      </c>
      <c r="C10" s="37">
        <f>SUM(C4:C9)</f>
        <v>0.35</v>
      </c>
    </row>
    <row r="11" spans="2:3" ht="20.100000000000001" customHeight="1" x14ac:dyDescent="0.25"/>
    <row r="12" spans="2:3" ht="20.100000000000001" customHeight="1" x14ac:dyDescent="0.25">
      <c r="B12" s="21" t="s">
        <v>95</v>
      </c>
    </row>
    <row r="13" spans="2:3" ht="20.100000000000001" customHeight="1" x14ac:dyDescent="0.25">
      <c r="B13" s="14" t="s">
        <v>96</v>
      </c>
      <c r="C13" s="40">
        <f>C10</f>
        <v>0.35</v>
      </c>
    </row>
    <row r="14" spans="2:3" ht="20.100000000000001" customHeight="1" x14ac:dyDescent="0.25">
      <c r="B14" s="14" t="s">
        <v>97</v>
      </c>
      <c r="C14" s="14" t="s">
        <v>160</v>
      </c>
    </row>
    <row r="15" spans="2:3" ht="20.100000000000001" customHeight="1" x14ac:dyDescent="0.25">
      <c r="B15" s="14" t="s">
        <v>98</v>
      </c>
      <c r="C15" s="39">
        <f>100/(100-35)</f>
        <v>1.5384615384615385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99</v>
      </c>
    </row>
    <row r="5" spans="2:2" x14ac:dyDescent="0.25">
      <c r="B5" s="11" t="s">
        <v>58</v>
      </c>
    </row>
    <row r="6" spans="2:2" x14ac:dyDescent="0.25">
      <c r="B6" s="11" t="s">
        <v>100</v>
      </c>
    </row>
    <row r="7" spans="2:2" ht="15.75" thickBot="1" x14ac:dyDescent="0.3">
      <c r="B7" s="12" t="s">
        <v>59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3" workbookViewId="0">
      <selection activeCell="C40" sqref="C40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32</v>
      </c>
      <c r="C2" s="41"/>
      <c r="D2" s="41"/>
      <c r="E2" s="41"/>
    </row>
    <row r="4" spans="2:6" x14ac:dyDescent="0.25">
      <c r="B4" s="44" t="s">
        <v>0</v>
      </c>
      <c r="C4" s="45" t="s">
        <v>33</v>
      </c>
      <c r="D4" s="46">
        <f>'APURAÇÃO DESPESAS FIXAS'!B2</f>
        <v>6534</v>
      </c>
    </row>
    <row r="5" spans="2:6" x14ac:dyDescent="0.25">
      <c r="B5"/>
      <c r="C5"/>
      <c r="D5"/>
      <c r="F5" s="1" t="s">
        <v>102</v>
      </c>
    </row>
    <row r="6" spans="2:6" x14ac:dyDescent="0.25">
      <c r="B6" s="44" t="s">
        <v>61</v>
      </c>
      <c r="C6" s="45" t="s">
        <v>31</v>
      </c>
      <c r="D6" s="46">
        <f>'CAPACIDADE PRODUTIVA'!C9</f>
        <v>149.6</v>
      </c>
      <c r="F6" s="1" t="s">
        <v>103</v>
      </c>
    </row>
    <row r="7" spans="2:6" x14ac:dyDescent="0.25">
      <c r="F7" s="1" t="s">
        <v>104</v>
      </c>
    </row>
    <row r="8" spans="2:6" x14ac:dyDescent="0.25">
      <c r="B8" s="47" t="s">
        <v>30</v>
      </c>
      <c r="C8" s="48" t="s">
        <v>33</v>
      </c>
      <c r="D8" s="49">
        <f>'CUSTO HORA DO TRABALHO'!D7</f>
        <v>43.676470588235297</v>
      </c>
      <c r="F8" s="1" t="s">
        <v>105</v>
      </c>
    </row>
    <row r="10" spans="2:6" x14ac:dyDescent="0.25">
      <c r="B10" s="44" t="s">
        <v>35</v>
      </c>
      <c r="C10" s="45" t="s">
        <v>31</v>
      </c>
      <c r="D10" s="46">
        <v>1</v>
      </c>
      <c r="F10" s="1" t="s">
        <v>101</v>
      </c>
    </row>
    <row r="11" spans="2:6" x14ac:dyDescent="0.25">
      <c r="B11" s="47" t="s">
        <v>36</v>
      </c>
      <c r="C11" s="48" t="s">
        <v>33</v>
      </c>
      <c r="D11" s="49">
        <f>D8*D10</f>
        <v>43.676470588235297</v>
      </c>
    </row>
    <row r="13" spans="2:6" x14ac:dyDescent="0.25">
      <c r="B13" s="47" t="s">
        <v>42</v>
      </c>
      <c r="C13" s="48" t="s">
        <v>33</v>
      </c>
      <c r="D13" s="49">
        <f>SUM(D14:D18)</f>
        <v>0</v>
      </c>
    </row>
    <row r="14" spans="2:6" x14ac:dyDescent="0.25">
      <c r="B14" s="44" t="s">
        <v>37</v>
      </c>
      <c r="C14" s="45" t="s">
        <v>33</v>
      </c>
      <c r="D14" s="46"/>
    </row>
    <row r="15" spans="2:6" x14ac:dyDescent="0.25">
      <c r="B15" s="44" t="s">
        <v>38</v>
      </c>
      <c r="C15" s="45" t="s">
        <v>33</v>
      </c>
      <c r="D15" s="46">
        <v>0</v>
      </c>
    </row>
    <row r="16" spans="2:6" x14ac:dyDescent="0.25">
      <c r="B16" s="44" t="s">
        <v>39</v>
      </c>
      <c r="C16" s="45" t="s">
        <v>33</v>
      </c>
      <c r="D16" s="46"/>
      <c r="F16" s="1" t="s">
        <v>106</v>
      </c>
    </row>
    <row r="17" spans="2:6" x14ac:dyDescent="0.25">
      <c r="B17" s="44" t="s">
        <v>40</v>
      </c>
      <c r="C17" s="45" t="s">
        <v>33</v>
      </c>
      <c r="D17" s="46"/>
    </row>
    <row r="18" spans="2:6" x14ac:dyDescent="0.25">
      <c r="B18" s="44" t="s">
        <v>41</v>
      </c>
      <c r="C18" s="45" t="s">
        <v>33</v>
      </c>
      <c r="D18" s="46"/>
    </row>
    <row r="19" spans="2:6" x14ac:dyDescent="0.25">
      <c r="D19" s="42"/>
    </row>
    <row r="20" spans="2:6" x14ac:dyDescent="0.25">
      <c r="B20" s="47" t="s">
        <v>94</v>
      </c>
      <c r="C20" s="48" t="s">
        <v>47</v>
      </c>
    </row>
    <row r="21" spans="2:6" x14ac:dyDescent="0.25">
      <c r="B21" s="44" t="s">
        <v>43</v>
      </c>
      <c r="C21" s="45"/>
    </row>
    <row r="22" spans="2:6" x14ac:dyDescent="0.25">
      <c r="B22" s="44" t="s">
        <v>44</v>
      </c>
      <c r="C22" s="45"/>
    </row>
    <row r="23" spans="2:6" x14ac:dyDescent="0.25">
      <c r="B23" s="44" t="s">
        <v>45</v>
      </c>
      <c r="C23" s="45">
        <v>0.05</v>
      </c>
    </row>
    <row r="24" spans="2:6" x14ac:dyDescent="0.25">
      <c r="B24" s="44" t="s">
        <v>46</v>
      </c>
      <c r="C24" s="45"/>
    </row>
    <row r="25" spans="2:6" x14ac:dyDescent="0.25">
      <c r="B25" s="44" t="s">
        <v>49</v>
      </c>
      <c r="C25" s="45">
        <v>0.3</v>
      </c>
      <c r="F25" s="1" t="s">
        <v>107</v>
      </c>
    </row>
    <row r="27" spans="2:6" x14ac:dyDescent="0.25">
      <c r="B27" s="47" t="s">
        <v>50</v>
      </c>
      <c r="C27" s="48">
        <f>SUM(C21:C25)</f>
        <v>0.35</v>
      </c>
    </row>
    <row r="28" spans="2:6" x14ac:dyDescent="0.25">
      <c r="C28" s="43"/>
    </row>
    <row r="29" spans="2:6" x14ac:dyDescent="0.25">
      <c r="B29" s="47" t="s">
        <v>51</v>
      </c>
      <c r="C29" s="49">
        <f>100/(100-35)</f>
        <v>1.5384615384615385</v>
      </c>
    </row>
    <row r="32" spans="2:6" x14ac:dyDescent="0.25">
      <c r="B32" s="21" t="s">
        <v>52</v>
      </c>
    </row>
    <row r="34" spans="2:6" x14ac:dyDescent="0.25">
      <c r="B34" s="44" t="s">
        <v>53</v>
      </c>
      <c r="C34" s="50">
        <f>D11</f>
        <v>43.676470588235297</v>
      </c>
    </row>
    <row r="35" spans="2:6" x14ac:dyDescent="0.25">
      <c r="B35" s="44" t="s">
        <v>54</v>
      </c>
      <c r="C35" s="50">
        <f>'TOTAL DO MATERIAL UTILIZADO'!C3:D3</f>
        <v>0</v>
      </c>
    </row>
    <row r="36" spans="2:6" x14ac:dyDescent="0.25">
      <c r="B36" s="47" t="s">
        <v>55</v>
      </c>
      <c r="C36" s="51">
        <f>C34+C35</f>
        <v>43.676470588235297</v>
      </c>
    </row>
    <row r="37" spans="2:6" x14ac:dyDescent="0.25">
      <c r="F37" s="1" t="s">
        <v>109</v>
      </c>
    </row>
    <row r="38" spans="2:6" x14ac:dyDescent="0.25">
      <c r="B38" s="21" t="s">
        <v>56</v>
      </c>
      <c r="C38" s="52">
        <f>C36*C29</f>
        <v>67.194570135746616</v>
      </c>
    </row>
    <row r="40" spans="2:6" x14ac:dyDescent="0.25">
      <c r="B40" s="21" t="s">
        <v>78</v>
      </c>
      <c r="C40" s="52">
        <f>C38</f>
        <v>67.194570135746616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5" sqref="B5:B10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71</v>
      </c>
    </row>
    <row r="6" spans="2:2" ht="60.75" customHeight="1" x14ac:dyDescent="0.25">
      <c r="B6" s="3" t="s">
        <v>70</v>
      </c>
    </row>
    <row r="7" spans="2:2" ht="18" customHeight="1" x14ac:dyDescent="0.25">
      <c r="B7" s="4" t="s">
        <v>72</v>
      </c>
    </row>
    <row r="8" spans="2:2" ht="42.75" customHeight="1" x14ac:dyDescent="0.25">
      <c r="B8" s="3" t="s">
        <v>73</v>
      </c>
    </row>
    <row r="9" spans="2:2" ht="20.25" customHeight="1" x14ac:dyDescent="0.25">
      <c r="B9" s="4" t="s">
        <v>108</v>
      </c>
    </row>
    <row r="10" spans="2:2" ht="39" customHeight="1" x14ac:dyDescent="0.25">
      <c r="B10" s="3" t="s">
        <v>84</v>
      </c>
    </row>
    <row r="11" spans="2:2" ht="18" customHeight="1" x14ac:dyDescent="0.25">
      <c r="B11" s="3" t="s">
        <v>110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7" workbookViewId="0">
      <selection activeCell="B22" sqref="B22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130</v>
      </c>
    </row>
    <row r="4" spans="2:2" ht="18" customHeight="1" x14ac:dyDescent="0.25">
      <c r="B4" s="7" t="s">
        <v>131</v>
      </c>
    </row>
    <row r="5" spans="2:2" ht="18" customHeight="1" x14ac:dyDescent="0.25">
      <c r="B5" s="7" t="s">
        <v>65</v>
      </c>
    </row>
    <row r="6" spans="2:2" ht="18" customHeight="1" x14ac:dyDescent="0.25">
      <c r="B6" s="7" t="s">
        <v>64</v>
      </c>
    </row>
    <row r="7" spans="2:2" ht="18" customHeight="1" x14ac:dyDescent="0.25">
      <c r="B7" s="8"/>
    </row>
    <row r="8" spans="2:2" ht="18" customHeight="1" x14ac:dyDescent="0.25">
      <c r="B8" s="7" t="s">
        <v>132</v>
      </c>
    </row>
    <row r="9" spans="2:2" ht="18" customHeight="1" x14ac:dyDescent="0.25">
      <c r="B9" s="7" t="s">
        <v>34</v>
      </c>
    </row>
    <row r="10" spans="2:2" ht="18" customHeight="1" x14ac:dyDescent="0.25">
      <c r="B10" s="7" t="s">
        <v>74</v>
      </c>
    </row>
    <row r="11" spans="2:2" ht="18" customHeight="1" x14ac:dyDescent="0.25">
      <c r="B11" s="7" t="s">
        <v>133</v>
      </c>
    </row>
    <row r="12" spans="2:2" ht="18" customHeight="1" x14ac:dyDescent="0.25">
      <c r="B12" s="7" t="s">
        <v>66</v>
      </c>
    </row>
    <row r="13" spans="2:2" ht="18" customHeight="1" x14ac:dyDescent="0.25">
      <c r="B13" s="7" t="s">
        <v>67</v>
      </c>
    </row>
    <row r="14" spans="2:2" ht="18" customHeight="1" x14ac:dyDescent="0.25">
      <c r="B14" s="8"/>
    </row>
    <row r="15" spans="2:2" ht="18" customHeight="1" x14ac:dyDescent="0.25">
      <c r="B15" s="7" t="s">
        <v>68</v>
      </c>
    </row>
    <row r="16" spans="2:2" ht="18" customHeight="1" x14ac:dyDescent="0.25">
      <c r="B16" s="7" t="s">
        <v>111</v>
      </c>
    </row>
    <row r="17" spans="2:2" ht="18" customHeight="1" x14ac:dyDescent="0.25">
      <c r="B17" s="8"/>
    </row>
    <row r="18" spans="2:2" ht="18" customHeight="1" x14ac:dyDescent="0.25">
      <c r="B18" s="7" t="s">
        <v>112</v>
      </c>
    </row>
    <row r="19" spans="2:2" ht="18" customHeight="1" x14ac:dyDescent="0.25">
      <c r="B19" s="8"/>
    </row>
    <row r="20" spans="2:2" ht="18" customHeight="1" x14ac:dyDescent="0.25">
      <c r="B20" s="7" t="s">
        <v>113</v>
      </c>
    </row>
    <row r="21" spans="2:2" ht="18" customHeight="1" x14ac:dyDescent="0.25">
      <c r="B21" s="8"/>
    </row>
    <row r="22" spans="2:2" ht="18" customHeight="1" x14ac:dyDescent="0.25">
      <c r="B22" s="7" t="s">
        <v>114</v>
      </c>
    </row>
    <row r="23" spans="2:2" ht="18" customHeight="1" x14ac:dyDescent="0.25">
      <c r="B23" s="7" t="s">
        <v>115</v>
      </c>
    </row>
    <row r="24" spans="2:2" ht="18" customHeight="1" x14ac:dyDescent="0.25">
      <c r="B24" s="8"/>
    </row>
    <row r="25" spans="2:2" ht="18" customHeight="1" x14ac:dyDescent="0.25">
      <c r="B25" s="7" t="s">
        <v>79</v>
      </c>
    </row>
    <row r="26" spans="2:2" ht="18" customHeight="1" x14ac:dyDescent="0.25">
      <c r="B26" s="7" t="s">
        <v>80</v>
      </c>
    </row>
    <row r="27" spans="2:2" ht="18" customHeight="1" x14ac:dyDescent="0.25">
      <c r="B27" s="7" t="s">
        <v>116</v>
      </c>
    </row>
    <row r="28" spans="2:2" ht="18" customHeight="1" x14ac:dyDescent="0.25">
      <c r="B28" s="7" t="s">
        <v>81</v>
      </c>
    </row>
    <row r="29" spans="2:2" ht="18" customHeight="1" x14ac:dyDescent="0.25">
      <c r="B29" s="7" t="s">
        <v>82</v>
      </c>
    </row>
    <row r="30" spans="2:2" ht="18" customHeight="1" x14ac:dyDescent="0.25">
      <c r="B30" s="7" t="s">
        <v>83</v>
      </c>
    </row>
    <row r="31" spans="2:2" ht="18" customHeight="1" x14ac:dyDescent="0.25">
      <c r="B31" s="8"/>
    </row>
    <row r="32" spans="2:2" ht="18" customHeight="1" x14ac:dyDescent="0.25">
      <c r="B32" s="7" t="s">
        <v>57</v>
      </c>
    </row>
    <row r="33" spans="2:2" ht="18" customHeight="1" x14ac:dyDescent="0.25">
      <c r="B33" s="7" t="s">
        <v>58</v>
      </c>
    </row>
    <row r="34" spans="2:2" ht="18" customHeight="1" x14ac:dyDescent="0.25">
      <c r="B34" s="7" t="s">
        <v>100</v>
      </c>
    </row>
    <row r="35" spans="2:2" ht="18" customHeight="1" x14ac:dyDescent="0.25">
      <c r="B35" s="7" t="s">
        <v>117</v>
      </c>
    </row>
    <row r="36" spans="2:2" ht="18" customHeight="1" x14ac:dyDescent="0.25">
      <c r="B36" s="8"/>
    </row>
    <row r="37" spans="2:2" ht="18" customHeight="1" x14ac:dyDescent="0.25">
      <c r="B37" s="7" t="s">
        <v>62</v>
      </c>
    </row>
    <row r="38" spans="2:2" ht="18" customHeight="1" x14ac:dyDescent="0.25">
      <c r="B38" s="7" t="s">
        <v>63</v>
      </c>
    </row>
    <row r="39" spans="2:2" ht="18" customHeight="1" x14ac:dyDescent="0.25">
      <c r="B39" s="9" t="s">
        <v>118</v>
      </c>
    </row>
    <row r="40" spans="2:2" ht="18" customHeight="1" x14ac:dyDescent="0.25">
      <c r="B40" s="7" t="s">
        <v>119</v>
      </c>
    </row>
    <row r="41" spans="2:2" ht="18" customHeight="1" x14ac:dyDescent="0.25">
      <c r="B41" s="7" t="s">
        <v>120</v>
      </c>
    </row>
    <row r="42" spans="2:2" ht="18" customHeight="1" x14ac:dyDescent="0.25">
      <c r="B42" s="7" t="s">
        <v>121</v>
      </c>
    </row>
    <row r="43" spans="2:2" ht="18" customHeight="1" x14ac:dyDescent="0.25">
      <c r="B43" s="7" t="s">
        <v>122</v>
      </c>
    </row>
    <row r="44" spans="2:2" ht="18" customHeight="1" x14ac:dyDescent="0.25">
      <c r="B44" s="7" t="s">
        <v>128</v>
      </c>
    </row>
    <row r="45" spans="2:2" ht="18" customHeight="1" x14ac:dyDescent="0.25">
      <c r="B45" s="7" t="s">
        <v>123</v>
      </c>
    </row>
    <row r="46" spans="2:2" ht="18" customHeight="1" x14ac:dyDescent="0.25">
      <c r="B46" s="7" t="s">
        <v>124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129</v>
      </c>
    </row>
    <row r="5" spans="2:2" ht="18" customHeight="1" x14ac:dyDescent="0.25">
      <c r="B5" s="11" t="s">
        <v>65</v>
      </c>
    </row>
    <row r="6" spans="2:2" ht="21" customHeight="1" thickBot="1" x14ac:dyDescent="0.3">
      <c r="B6" s="12" t="s">
        <v>64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60" zoomScaleNormal="160" workbookViewId="0">
      <selection activeCell="B2" sqref="B2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6534</v>
      </c>
      <c r="D2" s="8"/>
    </row>
    <row r="3" spans="1:4" x14ac:dyDescent="0.25">
      <c r="A3" s="17" t="s">
        <v>135</v>
      </c>
      <c r="B3" s="19"/>
      <c r="D3" s="8"/>
    </row>
    <row r="4" spans="1:4" x14ac:dyDescent="0.25">
      <c r="A4" s="18" t="s">
        <v>157</v>
      </c>
      <c r="B4" s="20">
        <v>12</v>
      </c>
      <c r="D4" s="8"/>
    </row>
    <row r="5" spans="1:4" x14ac:dyDescent="0.25">
      <c r="A5" s="17" t="s">
        <v>136</v>
      </c>
      <c r="B5" s="19"/>
    </row>
    <row r="6" spans="1:4" x14ac:dyDescent="0.25">
      <c r="A6" s="18" t="s">
        <v>158</v>
      </c>
      <c r="B6" s="20">
        <v>22</v>
      </c>
    </row>
    <row r="7" spans="1:4" x14ac:dyDescent="0.25">
      <c r="A7" s="17" t="s">
        <v>159</v>
      </c>
      <c r="B7" s="19">
        <v>6000</v>
      </c>
    </row>
    <row r="8" spans="1:4" x14ac:dyDescent="0.25">
      <c r="A8" s="18" t="s">
        <v>11</v>
      </c>
      <c r="B8" s="20"/>
    </row>
    <row r="9" spans="1:4" x14ac:dyDescent="0.25">
      <c r="A9" s="17" t="s">
        <v>149</v>
      </c>
      <c r="B9" s="19"/>
    </row>
    <row r="10" spans="1:4" x14ac:dyDescent="0.25">
      <c r="A10" s="18" t="s">
        <v>150</v>
      </c>
      <c r="B10" s="20"/>
    </row>
    <row r="11" spans="1:4" x14ac:dyDescent="0.25">
      <c r="A11" s="17" t="s">
        <v>151</v>
      </c>
      <c r="B11" s="19"/>
    </row>
    <row r="12" spans="1:4" x14ac:dyDescent="0.25">
      <c r="A12" s="18" t="s">
        <v>152</v>
      </c>
      <c r="B12" s="20">
        <v>500</v>
      </c>
    </row>
    <row r="13" spans="1:4" x14ac:dyDescent="0.25">
      <c r="A13" s="17" t="s">
        <v>10</v>
      </c>
      <c r="B13" s="19"/>
    </row>
    <row r="14" spans="1:4" x14ac:dyDescent="0.25">
      <c r="A14" s="18" t="s">
        <v>154</v>
      </c>
      <c r="B14" s="20"/>
    </row>
    <row r="15" spans="1:4" x14ac:dyDescent="0.25">
      <c r="A15" s="17" t="s">
        <v>153</v>
      </c>
      <c r="B15" s="19"/>
    </row>
    <row r="16" spans="1:4" x14ac:dyDescent="0.25">
      <c r="A16" s="18" t="s">
        <v>155</v>
      </c>
      <c r="B16" s="20"/>
    </row>
    <row r="17" spans="1:2" x14ac:dyDescent="0.25">
      <c r="A17" s="17" t="s">
        <v>140</v>
      </c>
      <c r="B17" s="19"/>
    </row>
    <row r="18" spans="1:2" x14ac:dyDescent="0.25">
      <c r="A18" s="18" t="s">
        <v>141</v>
      </c>
      <c r="B18" s="20"/>
    </row>
    <row r="19" spans="1:2" x14ac:dyDescent="0.25">
      <c r="A19" s="17" t="s">
        <v>142</v>
      </c>
      <c r="B19" s="19"/>
    </row>
    <row r="20" spans="1:2" x14ac:dyDescent="0.25">
      <c r="A20" s="18" t="s">
        <v>143</v>
      </c>
      <c r="B20" s="20"/>
    </row>
    <row r="21" spans="1:2" x14ac:dyDescent="0.25">
      <c r="A21" s="17" t="s">
        <v>144</v>
      </c>
      <c r="B21" s="19"/>
    </row>
    <row r="22" spans="1:2" x14ac:dyDescent="0.25">
      <c r="A22" s="18" t="s">
        <v>145</v>
      </c>
      <c r="B22" s="20"/>
    </row>
    <row r="23" spans="1:2" x14ac:dyDescent="0.25">
      <c r="A23" s="17" t="s">
        <v>138</v>
      </c>
      <c r="B23" s="19"/>
    </row>
    <row r="24" spans="1:2" x14ac:dyDescent="0.25">
      <c r="A24" s="18" t="s">
        <v>137</v>
      </c>
      <c r="B24" s="20"/>
    </row>
    <row r="25" spans="1:2" x14ac:dyDescent="0.25">
      <c r="A25" s="17" t="s">
        <v>146</v>
      </c>
      <c r="B25" s="19"/>
    </row>
    <row r="26" spans="1:2" x14ac:dyDescent="0.25">
      <c r="A26" s="18" t="s">
        <v>14</v>
      </c>
      <c r="B26" s="20"/>
    </row>
    <row r="27" spans="1:2" x14ac:dyDescent="0.25">
      <c r="A27" s="17" t="s">
        <v>15</v>
      </c>
      <c r="B27" s="19"/>
    </row>
    <row r="28" spans="1:2" x14ac:dyDescent="0.25">
      <c r="A28" s="18" t="s">
        <v>16</v>
      </c>
      <c r="B28" s="20"/>
    </row>
    <row r="29" spans="1:2" x14ac:dyDescent="0.25">
      <c r="A29" s="17" t="s">
        <v>139</v>
      </c>
      <c r="B29" s="19"/>
    </row>
    <row r="30" spans="1:2" x14ac:dyDescent="0.25">
      <c r="A30" s="18" t="s">
        <v>19</v>
      </c>
      <c r="B30" s="20"/>
    </row>
    <row r="31" spans="1:2" x14ac:dyDescent="0.25">
      <c r="A31" s="17" t="s">
        <v>147</v>
      </c>
      <c r="B31" s="19"/>
    </row>
    <row r="32" spans="1:2" x14ac:dyDescent="0.25">
      <c r="A32" s="18" t="s">
        <v>148</v>
      </c>
      <c r="B32" s="20"/>
    </row>
    <row r="33" spans="1:2" x14ac:dyDescent="0.25">
      <c r="A33" s="17" t="s">
        <v>17</v>
      </c>
      <c r="B33" s="19"/>
    </row>
    <row r="34" spans="1:2" x14ac:dyDescent="0.25">
      <c r="A34" s="18" t="s">
        <v>1</v>
      </c>
      <c r="B34" s="20"/>
    </row>
    <row r="35" spans="1:2" x14ac:dyDescent="0.25">
      <c r="A35" s="17" t="s">
        <v>2</v>
      </c>
      <c r="B35" s="19"/>
    </row>
    <row r="36" spans="1:2" x14ac:dyDescent="0.25">
      <c r="A36" s="18" t="s">
        <v>11</v>
      </c>
      <c r="B36" s="20"/>
    </row>
    <row r="37" spans="1:2" x14ac:dyDescent="0.25">
      <c r="A37" s="17" t="s">
        <v>20</v>
      </c>
      <c r="B37" s="19"/>
    </row>
    <row r="38" spans="1:2" x14ac:dyDescent="0.25">
      <c r="A38" s="18" t="s">
        <v>21</v>
      </c>
      <c r="B38" s="20"/>
    </row>
    <row r="39" spans="1:2" x14ac:dyDescent="0.25">
      <c r="A39" s="17" t="s">
        <v>23</v>
      </c>
      <c r="B39" s="19"/>
    </row>
    <row r="40" spans="1:2" x14ac:dyDescent="0.25">
      <c r="A40" s="18" t="s">
        <v>3</v>
      </c>
      <c r="B40" s="20"/>
    </row>
    <row r="41" spans="1:2" x14ac:dyDescent="0.25">
      <c r="A41" s="17" t="s">
        <v>4</v>
      </c>
      <c r="B41" s="19"/>
    </row>
    <row r="42" spans="1:2" x14ac:dyDescent="0.25">
      <c r="A42" s="18" t="s">
        <v>5</v>
      </c>
      <c r="B42" s="20"/>
    </row>
    <row r="43" spans="1:2" x14ac:dyDescent="0.25">
      <c r="A43" s="17" t="s">
        <v>13</v>
      </c>
      <c r="B43" s="19"/>
    </row>
    <row r="44" spans="1:2" x14ac:dyDescent="0.25">
      <c r="A44" s="18" t="s">
        <v>6</v>
      </c>
      <c r="B44" s="20"/>
    </row>
    <row r="45" spans="1:2" x14ac:dyDescent="0.25">
      <c r="A45" s="17" t="s">
        <v>7</v>
      </c>
      <c r="B45" s="19"/>
    </row>
    <row r="46" spans="1:2" x14ac:dyDescent="0.25">
      <c r="A46" s="18" t="s">
        <v>8</v>
      </c>
      <c r="B46" s="20"/>
    </row>
    <row r="47" spans="1:2" x14ac:dyDescent="0.25">
      <c r="A47" s="17" t="s">
        <v>9</v>
      </c>
      <c r="B47" s="19"/>
    </row>
    <row r="48" spans="1:2" x14ac:dyDescent="0.25">
      <c r="A48" s="18" t="s">
        <v>22</v>
      </c>
      <c r="B48" s="20"/>
    </row>
    <row r="49" spans="1:2" x14ac:dyDescent="0.25">
      <c r="A49" s="17" t="s">
        <v>18</v>
      </c>
      <c r="B49" s="19"/>
    </row>
    <row r="50" spans="1:2" x14ac:dyDescent="0.25">
      <c r="A50" s="18" t="s">
        <v>12</v>
      </c>
      <c r="B50" s="20"/>
    </row>
    <row r="51" spans="1:2" x14ac:dyDescent="0.25">
      <c r="A51" s="17" t="s">
        <v>10</v>
      </c>
      <c r="B51" s="19"/>
    </row>
    <row r="54" spans="1:2" x14ac:dyDescent="0.25">
      <c r="A54" s="6" t="s">
        <v>131</v>
      </c>
    </row>
    <row r="55" spans="1:2" x14ac:dyDescent="0.25">
      <c r="A55" s="6" t="s">
        <v>65</v>
      </c>
    </row>
    <row r="56" spans="1:2" x14ac:dyDescent="0.25">
      <c r="A56" s="6" t="s">
        <v>64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76</v>
      </c>
    </row>
    <row r="6" spans="2:2" x14ac:dyDescent="0.25">
      <c r="B6" s="25" t="s">
        <v>34</v>
      </c>
    </row>
    <row r="7" spans="2:2" x14ac:dyDescent="0.25">
      <c r="B7" s="25" t="s">
        <v>74</v>
      </c>
    </row>
    <row r="8" spans="2:2" x14ac:dyDescent="0.25">
      <c r="B8" s="25" t="s">
        <v>75</v>
      </c>
    </row>
    <row r="9" spans="2:2" x14ac:dyDescent="0.25">
      <c r="B9" s="25" t="s">
        <v>66</v>
      </c>
    </row>
    <row r="10" spans="2:2" x14ac:dyDescent="0.25">
      <c r="B10" s="25" t="s">
        <v>67</v>
      </c>
    </row>
    <row r="11" spans="2:2" x14ac:dyDescent="0.25">
      <c r="B11" s="26"/>
    </row>
    <row r="12" spans="2:2" x14ac:dyDescent="0.25">
      <c r="B12" s="25" t="s">
        <v>77</v>
      </c>
    </row>
    <row r="13" spans="2:2" x14ac:dyDescent="0.25">
      <c r="B13" s="25" t="s">
        <v>69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28</v>
      </c>
      <c r="C2" s="1" t="s">
        <v>60</v>
      </c>
    </row>
    <row r="3" spans="2:3" ht="18" customHeight="1" x14ac:dyDescent="0.25"/>
    <row r="4" spans="2:3" ht="18" customHeight="1" x14ac:dyDescent="0.25">
      <c r="B4" s="17" t="s">
        <v>24</v>
      </c>
      <c r="C4" s="19">
        <v>1</v>
      </c>
    </row>
    <row r="5" spans="2:3" ht="18" customHeight="1" x14ac:dyDescent="0.25">
      <c r="B5" s="18" t="s">
        <v>134</v>
      </c>
      <c r="C5" s="20">
        <v>8</v>
      </c>
    </row>
    <row r="6" spans="2:3" ht="18" customHeight="1" x14ac:dyDescent="0.25">
      <c r="B6" s="17" t="s">
        <v>25</v>
      </c>
      <c r="C6" s="19">
        <v>22</v>
      </c>
    </row>
    <row r="7" spans="2:3" ht="18" customHeight="1" x14ac:dyDescent="0.25">
      <c r="B7" s="18" t="s">
        <v>26</v>
      </c>
      <c r="C7" s="20">
        <f>C4*C5*C6</f>
        <v>176</v>
      </c>
    </row>
    <row r="8" spans="2:3" ht="18" customHeight="1" x14ac:dyDescent="0.25">
      <c r="B8" s="17" t="s">
        <v>27</v>
      </c>
      <c r="C8" s="19">
        <v>0.85</v>
      </c>
    </row>
    <row r="9" spans="2:3" ht="18" customHeight="1" x14ac:dyDescent="0.25">
      <c r="B9" s="18" t="s">
        <v>29</v>
      </c>
      <c r="C9" s="60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85</v>
      </c>
    </row>
    <row r="6" spans="2:2" x14ac:dyDescent="0.25">
      <c r="B6" s="25" t="s">
        <v>125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3" sqref="D3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33</v>
      </c>
      <c r="D3" s="55">
        <f>'APURAÇÃO DESPESAS FIXAS'!B2</f>
        <v>6534</v>
      </c>
    </row>
    <row r="4" spans="2:4" ht="21.95" customHeight="1" x14ac:dyDescent="0.25"/>
    <row r="5" spans="2:4" ht="21.95" customHeight="1" x14ac:dyDescent="0.25">
      <c r="B5" s="15" t="s">
        <v>61</v>
      </c>
      <c r="C5" s="15" t="s">
        <v>31</v>
      </c>
      <c r="D5" s="61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30</v>
      </c>
      <c r="C7" s="30" t="s">
        <v>33</v>
      </c>
      <c r="D7" s="53">
        <f>D3/D5</f>
        <v>43.676470588235297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2024-11-11T18:19:48Z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