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L31" i="3" l="1"/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J18" i="4"/>
  <c r="M18" i="4" s="1"/>
  <c r="K27" i="4"/>
  <c r="J25" i="4"/>
  <c r="K23" i="4"/>
  <c r="J21" i="4"/>
  <c r="L21" i="4" s="1"/>
  <c r="O21" i="4" s="1"/>
  <c r="P21" i="4" s="1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L20" i="4"/>
  <c r="O20" i="4" s="1"/>
  <c r="P20" i="4" s="1"/>
  <c r="M20" i="4"/>
  <c r="Q20" i="4"/>
  <c r="J29" i="4"/>
  <c r="L27" i="4"/>
  <c r="O27" i="4" s="1"/>
  <c r="P27" i="4" s="1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/>
  <c r="O18" i="4" s="1"/>
  <c r="P18" i="4" s="1"/>
  <c r="Q18" i="4"/>
  <c r="M21" i="4" l="1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B15" i="3" l="1"/>
  <c r="L25" i="3" s="1"/>
  <c r="F23" i="3"/>
  <c r="B17" i="3" s="1"/>
  <c r="B19" i="3" l="1"/>
  <c r="F25" i="3" l="1"/>
  <c r="B22" i="3"/>
  <c r="B18" i="3"/>
  <c r="B16" i="3"/>
  <c r="I31" i="3"/>
  <c r="I33" i="3" s="1"/>
  <c r="I32" i="3"/>
  <c r="I34" i="3" l="1"/>
  <c r="B20" i="3"/>
  <c r="B21" i="3" s="1"/>
</calcChain>
</file>

<file path=xl/sharedStrings.xml><?xml version="1.0" encoding="utf-8"?>
<sst xmlns="http://schemas.openxmlformats.org/spreadsheetml/2006/main" count="67" uniqueCount="63">
  <si>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</si>
  <si>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</si>
  <si>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</si>
  <si>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</si>
  <si>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</si>
  <si>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</si>
  <si>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</si>
  <si>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</si>
  <si>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</si>
  <si>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</si>
  <si>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</si>
  <si>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</si>
  <si>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</si>
  <si>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</si>
  <si>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</si>
  <si>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</si>
  <si>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</si>
  <si>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</si>
  <si>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</si>
  <si>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</si>
  <si>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</si>
  <si>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</si>
  <si>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</si>
  <si>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</si>
  <si>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</si>
  <si>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</si>
  <si>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</si>
  <si>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</si>
  <si>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</si>
  <si>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</si>
  <si>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</si>
  <si>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</si>
  <si>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</si>
  <si>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</si>
  <si>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</si>
  <si>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</si>
  <si>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</si>
  <si>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</si>
  <si>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</si>
  <si>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</si>
  <si>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</si>
  <si>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</si>
  <si>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</si>
  <si>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</si>
  <si>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</si>
  <si>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</si>
  <si>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</si>
  <si>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</si>
  <si>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</si>
  <si>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</si>
  <si>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</si>
  <si>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Fornecedor</t>
  </si>
  <si>
    <t>Coca Cola 2 L</t>
  </si>
  <si>
    <t>Internet</t>
  </si>
  <si>
    <t>Salarios (3 funcionarios)</t>
  </si>
  <si>
    <t>Encargos Salarios*</t>
  </si>
  <si>
    <t>Agua</t>
  </si>
  <si>
    <t>Contador</t>
  </si>
  <si>
    <t xml:space="preserve">Vistoria </t>
  </si>
  <si>
    <t>Alvará prefeitura</t>
  </si>
  <si>
    <t>Vigilancia Sanitaria</t>
  </si>
  <si>
    <t>Sistema de gestão</t>
  </si>
  <si>
    <t>Depreciação*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</si>
</sst>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0" fontId="0" fillId="0" borderId="3" xfId="2" applyNumberFormat="1" applyFont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I14" zoomScale="150" zoomScaleNormal="150" workbookViewId="0">
      <selection activeCell="L29" sqref="L29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3"/>
      <c r="F3" s="63"/>
      <c r="I3" s="63"/>
      <c r="J3" s="63"/>
    </row>
    <row r="7" spans="1:12" x14ac:dyDescent="0.25">
      <c r="E7" s="64" t="s">
        <v>1</v>
      </c>
      <c r="F7" s="64"/>
      <c r="G7" s="6"/>
      <c r="H7" s="65" t="s">
        <v>2</v>
      </c>
      <c r="I7" s="65"/>
      <c r="J7" s="10"/>
      <c r="K7" s="61" t="s">
        <v>3</v>
      </c>
      <c r="L7" s="61"/>
    </row>
    <row r="8" spans="1:12" x14ac:dyDescent="0.25">
      <c r="E8" s="1" t="s">
        <v>51</v>
      </c>
      <c r="F8" s="21">
        <v>7.72</v>
      </c>
      <c r="G8" s="7"/>
      <c r="H8" s="1"/>
      <c r="I8" s="2"/>
      <c r="K8" s="3" t="s">
        <v>53</v>
      </c>
      <c r="L8" s="23">
        <v>250</v>
      </c>
    </row>
    <row r="9" spans="1:12" x14ac:dyDescent="0.25">
      <c r="E9" s="3" t="s">
        <v>26</v>
      </c>
      <c r="F9" s="4">
        <v>0.09</v>
      </c>
      <c r="G9" s="7"/>
      <c r="H9" s="3"/>
      <c r="I9" s="2"/>
      <c r="K9" s="3" t="s">
        <v>28</v>
      </c>
      <c r="L9" s="23">
        <v>15000</v>
      </c>
    </row>
    <row r="10" spans="1:12" x14ac:dyDescent="0.25">
      <c r="E10" s="13"/>
      <c r="F10" s="4"/>
      <c r="G10" s="7"/>
      <c r="H10" s="3"/>
      <c r="I10" s="4"/>
      <c r="K10" s="18" t="s">
        <v>27</v>
      </c>
      <c r="L10" s="24">
        <v>4000</v>
      </c>
    </row>
    <row r="11" spans="1:12" ht="18.75" x14ac:dyDescent="0.25">
      <c r="A11" s="60" t="s">
        <v>18</v>
      </c>
      <c r="B11" s="60"/>
      <c r="E11" s="1"/>
      <c r="F11" s="14"/>
      <c r="G11" s="7"/>
      <c r="H11" s="12"/>
      <c r="I11" s="4"/>
      <c r="K11" s="18" t="s">
        <v>25</v>
      </c>
      <c r="L11" s="19">
        <v>6000</v>
      </c>
    </row>
    <row r="12" spans="1:12" x14ac:dyDescent="0.25">
      <c r="A12" s="27" t="s">
        <v>52</v>
      </c>
      <c r="B12" s="24">
        <v>11.49</v>
      </c>
      <c r="E12" s="3"/>
      <c r="F12" s="4"/>
      <c r="G12" s="7"/>
      <c r="H12" s="3"/>
      <c r="I12" s="8"/>
      <c r="K12" s="18" t="s">
        <v>54</v>
      </c>
      <c r="L12" s="19">
        <v>7512</v>
      </c>
    </row>
    <row r="13" spans="1:12" x14ac:dyDescent="0.25">
      <c r="A13" s="26" t="s">
        <v>10</v>
      </c>
      <c r="B13" s="22">
        <v>200</v>
      </c>
      <c r="E13" s="1"/>
      <c r="F13" s="1"/>
      <c r="G13" s="7"/>
      <c r="H13" s="3"/>
      <c r="I13" s="4"/>
      <c r="K13" s="18" t="s">
        <v>55</v>
      </c>
      <c r="L13" s="19">
        <v>60</v>
      </c>
    </row>
    <row r="14" spans="1:12" x14ac:dyDescent="0.25">
      <c r="A14" s="26" t="s">
        <v>11</v>
      </c>
      <c r="B14" s="20">
        <f>B13*B12</f>
        <v>2298</v>
      </c>
      <c r="E14" s="3"/>
      <c r="F14" s="4"/>
      <c r="G14" s="7"/>
      <c r="H14" s="3"/>
      <c r="I14" s="8"/>
      <c r="K14" s="3" t="s">
        <v>56</v>
      </c>
      <c r="L14" s="19">
        <v>600</v>
      </c>
    </row>
    <row r="15" spans="1:12" x14ac:dyDescent="0.25">
      <c r="A15" s="26" t="s">
        <v>12</v>
      </c>
      <c r="B15" s="15">
        <f>IFERROR(B14/L29,0)</f>
        <v>1.915E-2</v>
      </c>
      <c r="E15" s="1"/>
      <c r="F15" s="4"/>
      <c r="G15" s="7"/>
      <c r="H15" s="1"/>
      <c r="I15" s="9"/>
      <c r="K15" s="3" t="s">
        <v>57</v>
      </c>
      <c r="L15" s="19">
        <v>480</v>
      </c>
    </row>
    <row r="16" spans="1:12" x14ac:dyDescent="0.25">
      <c r="A16" s="26" t="s">
        <v>13</v>
      </c>
      <c r="B16" s="20">
        <f>F23+L25</f>
        <v>11.7504955</v>
      </c>
      <c r="E16" s="3"/>
      <c r="F16" s="4"/>
      <c r="G16" s="7"/>
      <c r="H16" s="3"/>
      <c r="I16" s="4"/>
      <c r="K16" s="3" t="s">
        <v>62</v>
      </c>
      <c r="L16" s="19"/>
    </row>
    <row r="17" spans="1:15" x14ac:dyDescent="0.25">
      <c r="A17" s="26" t="s">
        <v>14</v>
      </c>
      <c r="B17" s="20">
        <f>B12-F23</f>
        <v>3.0537950000000009</v>
      </c>
      <c r="E17" s="3"/>
      <c r="F17" s="4"/>
      <c r="G17" s="7"/>
      <c r="H17" s="3"/>
      <c r="I17" s="4"/>
      <c r="K17" s="3" t="s">
        <v>59</v>
      </c>
      <c r="L17" s="19"/>
    </row>
    <row r="18" spans="1:15" x14ac:dyDescent="0.25">
      <c r="A18" s="26" t="s">
        <v>15</v>
      </c>
      <c r="B18" s="30">
        <f>IFERROR(B19/B17,0)</f>
        <v>217.06044446336438</v>
      </c>
      <c r="E18" s="3"/>
      <c r="F18" s="4"/>
      <c r="G18" s="7"/>
      <c r="H18" s="3"/>
      <c r="I18" s="4"/>
      <c r="K18" s="3" t="s">
        <v>58</v>
      </c>
      <c r="L18" s="19"/>
    </row>
    <row r="19" spans="1:15" x14ac:dyDescent="0.25">
      <c r="A19" s="26" t="s">
        <v>16</v>
      </c>
      <c r="B19" s="20">
        <f>L23*B15</f>
        <v>662.85810000000004</v>
      </c>
      <c r="E19" s="3"/>
      <c r="F19" s="4"/>
      <c r="G19" s="7"/>
      <c r="H19" s="3"/>
      <c r="I19" s="4"/>
      <c r="K19" s="3" t="s">
        <v>60</v>
      </c>
      <c r="L19" s="19"/>
    </row>
    <row r="20" spans="1:15" x14ac:dyDescent="0.25">
      <c r="A20" s="26" t="s">
        <v>17</v>
      </c>
      <c r="B20" s="20">
        <f>B12-B16</f>
        <v>-0.26049549999999932</v>
      </c>
      <c r="E20" s="3"/>
      <c r="F20" s="4"/>
      <c r="G20" s="7"/>
      <c r="H20" s="3"/>
      <c r="I20" s="4"/>
      <c r="K20" s="3" t="s">
        <v>61</v>
      </c>
      <c r="L20" s="19">
        <v>712</v>
      </c>
    </row>
    <row r="21" spans="1:15" x14ac:dyDescent="0.25">
      <c r="A21" s="26" t="s">
        <v>19</v>
      </c>
      <c r="B21" s="15">
        <f>IFERROR(B20/B16,0)</f>
        <v>-2.2168894920218413E-2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0.73422149695387284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8.4362049999999993</v>
      </c>
      <c r="G23" s="7"/>
      <c r="H23" s="1" t="s">
        <v>0</v>
      </c>
      <c r="I23" s="2"/>
      <c r="J23" s="10"/>
      <c r="K23" s="1" t="s">
        <v>0</v>
      </c>
      <c r="L23" s="19">
        <f>SUM(L6:L22)</f>
        <v>34614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0.73422149695387284</v>
      </c>
      <c r="G25" s="7"/>
      <c r="H25" s="1"/>
      <c r="I25" s="2"/>
      <c r="J25" s="10"/>
      <c r="K25" s="1" t="s">
        <v>7</v>
      </c>
      <c r="L25" s="19">
        <f>IFERROR((L23*B15)/B13,0)</f>
        <v>3.3142905000000003</v>
      </c>
    </row>
    <row r="27" spans="1:15" x14ac:dyDescent="0.25">
      <c r="D27" s="18" t="s">
        <v>21</v>
      </c>
      <c r="E27" s="66">
        <v>3.4500000000000003E-2</v>
      </c>
      <c r="F27" s="20">
        <f>B12*E27</f>
        <v>0.39640500000000006</v>
      </c>
      <c r="O27" s="11"/>
    </row>
    <row r="28" spans="1:15" x14ac:dyDescent="0.25">
      <c r="D28" s="18" t="s">
        <v>22</v>
      </c>
      <c r="E28" s="29">
        <v>0.02</v>
      </c>
      <c r="F28" s="20">
        <f>B12*E28</f>
        <v>0.2298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120000</v>
      </c>
      <c r="O29" s="11"/>
    </row>
    <row r="30" spans="1:15" x14ac:dyDescent="0.25">
      <c r="H30" s="62" t="s">
        <v>4</v>
      </c>
      <c r="I30" s="62"/>
    </row>
    <row r="31" spans="1:15" x14ac:dyDescent="0.25">
      <c r="H31" s="1" t="s">
        <v>3</v>
      </c>
      <c r="I31" s="2">
        <f>L25</f>
        <v>3.3142905000000003</v>
      </c>
      <c r="K31" s="17" t="s">
        <v>8</v>
      </c>
      <c r="L31" s="15">
        <f>IFERROR(L23/L29,0)</f>
        <v>0.28844999999999998</v>
      </c>
    </row>
    <row r="32" spans="1:15" x14ac:dyDescent="0.25">
      <c r="H32" s="1" t="s">
        <v>1</v>
      </c>
      <c r="I32" s="2">
        <f>F23</f>
        <v>8.4362049999999993</v>
      </c>
    </row>
    <row r="33" spans="8:9" x14ac:dyDescent="0.25">
      <c r="H33" s="1" t="s">
        <v>5</v>
      </c>
      <c r="I33" s="2">
        <f>SUM(I31+I32)*0%</f>
        <v>0</v>
      </c>
    </row>
    <row r="34" spans="8:9" x14ac:dyDescent="0.25">
      <c r="H34" s="1" t="s">
        <v>6</v>
      </c>
      <c r="I34" s="2">
        <f>SUM(I31:I33)</f>
        <v>11.7504955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2" sqref="A2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50</v>
      </c>
      <c r="B2" s="49" t="s">
        <v>44</v>
      </c>
      <c r="C2" s="55">
        <v>1000</v>
      </c>
      <c r="E2" s="49" t="s">
        <v>46</v>
      </c>
      <c r="F2" s="57">
        <v>0.1</v>
      </c>
      <c r="G2" s="35"/>
    </row>
    <row r="3" spans="1:17" ht="25.5" customHeight="1" thickBot="1" x14ac:dyDescent="0.3">
      <c r="B3" s="50" t="s">
        <v>30</v>
      </c>
      <c r="C3" s="56">
        <v>3000</v>
      </c>
      <c r="E3" s="50" t="s">
        <v>47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29</v>
      </c>
      <c r="B5" s="47" t="s">
        <v>45</v>
      </c>
      <c r="C5" s="47" t="s">
        <v>31</v>
      </c>
      <c r="D5" s="47" t="s">
        <v>36</v>
      </c>
      <c r="E5" s="47" t="s">
        <v>38</v>
      </c>
      <c r="F5" s="47" t="s">
        <v>32</v>
      </c>
      <c r="G5" s="47" t="s">
        <v>35</v>
      </c>
      <c r="H5" s="47" t="s">
        <v>33</v>
      </c>
      <c r="I5" s="47" t="s">
        <v>34</v>
      </c>
      <c r="J5" s="47" t="s">
        <v>37</v>
      </c>
      <c r="K5" s="47" t="s">
        <v>39</v>
      </c>
      <c r="L5" s="47" t="s">
        <v>48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49</v>
      </c>
    </row>
    <row r="6" spans="1:17" x14ac:dyDescent="0.25">
      <c r="A6" s="31"/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/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2024-12-02T16:00:33Z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