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3" l="1"/>
  <c r="I34" i="3"/>
  <c r="F9" i="3"/>
  <c r="I8" i="3"/>
  <c r="I9" i="3"/>
  <c r="I13" i="3"/>
  <c r="I12" i="3"/>
  <c r="I11" i="3"/>
  <c r="I23" i="3" l="1"/>
  <c r="D18" i="4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J18" i="4"/>
  <c r="M18" i="4" s="1"/>
  <c r="K27" i="4"/>
  <c r="J25" i="4"/>
  <c r="K23" i="4"/>
  <c r="J21" i="4"/>
  <c r="L21" i="4" s="1"/>
  <c r="O21" i="4" s="1"/>
  <c r="P21" i="4" s="1"/>
  <c r="K19" i="4"/>
  <c r="L19" i="4" s="1"/>
  <c r="O19" i="4" s="1"/>
  <c r="P19" i="4" s="1"/>
  <c r="J26" i="4"/>
  <c r="L25" i="4"/>
  <c r="O25" i="4" s="1"/>
  <c r="P25" i="4" s="1"/>
  <c r="M25" i="4"/>
  <c r="Q25" i="4"/>
  <c r="Q21" i="4"/>
  <c r="J28" i="4"/>
  <c r="M24" i="4"/>
  <c r="Q24" i="4"/>
  <c r="L20" i="4"/>
  <c r="O20" i="4" s="1"/>
  <c r="P20" i="4" s="1"/>
  <c r="M20" i="4"/>
  <c r="Q20" i="4"/>
  <c r="J29" i="4"/>
  <c r="L27" i="4"/>
  <c r="O27" i="4" s="1"/>
  <c r="P27" i="4" s="1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/>
  <c r="O18" i="4" s="1"/>
  <c r="P18" i="4" s="1"/>
  <c r="Q18" i="4"/>
  <c r="M21" i="4" l="1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B20" i="3" l="1"/>
  <c r="B21" i="3" s="1"/>
</calcChain>
</file>

<file path=xl/sharedStrings.xml><?xml version="1.0" encoding="utf-8"?>
<sst xmlns="http://schemas.openxmlformats.org/spreadsheetml/2006/main" count="66" uniqueCount="62">
  <si>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</si>
  <si>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</si>
  <si>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</si>
  <si>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</si>
  <si>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</si>
  <si>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</si>
  <si>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</si>
  <si>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</si>
  <si>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</si>
  <si>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</si>
  <si>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</si>
  <si>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</si>
  <si>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</si>
  <si>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</si>
  <si>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</si>
  <si>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</si>
  <si>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</si>
  <si>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</si>
  <si>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</si>
  <si>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</si>
  <si>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</si>
  <si>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</si>
  <si>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</si>
  <si>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</si>
  <si>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</si>
  <si>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</si>
  <si>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</si>
  <si>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</si>
  <si>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</si>
  <si>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</si>
  <si>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</si>
  <si>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</si>
  <si>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</si>
  <si>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</si>
  <si>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</si>
  <si>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</si>
  <si>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</si>
  <si>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</si>
  <si>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</si>
  <si>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</si>
  <si>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</si>
  <si>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</si>
  <si>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</si>
  <si>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</si>
  <si>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</si>
  <si>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</si>
  <si>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</si>
  <si>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</si>
  <si>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</si>
  <si>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</si>
  <si>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Internet</t>
  </si>
  <si>
    <t>Abará (3 un)</t>
  </si>
  <si>
    <t>Insumos</t>
  </si>
  <si>
    <t>Massa (1 kg)</t>
  </si>
  <si>
    <t>Camarão (1kg)</t>
  </si>
  <si>
    <t>Castanha (200g)</t>
  </si>
  <si>
    <t>Amendoim (200g)</t>
  </si>
  <si>
    <t>Gengibre (20g)</t>
  </si>
  <si>
    <t>Palha</t>
  </si>
  <si>
    <t>Salada (25 g)</t>
  </si>
  <si>
    <t>Vatapá (25 g)</t>
  </si>
  <si>
    <t>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</si>
</sst>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7" zoomScale="120" zoomScaleNormal="120" workbookViewId="0">
      <selection activeCell="I33" sqref="I33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52</v>
      </c>
      <c r="F8" s="21">
        <v>4.57</v>
      </c>
      <c r="G8" s="7"/>
      <c r="H8" s="1" t="s">
        <v>53</v>
      </c>
      <c r="I8" s="2">
        <f>3.5/36</f>
        <v>9.7222222222222224E-2</v>
      </c>
      <c r="K8" s="3" t="s">
        <v>50</v>
      </c>
      <c r="L8" s="23">
        <v>22.5</v>
      </c>
    </row>
    <row r="9" spans="1:12" x14ac:dyDescent="0.25">
      <c r="E9" s="3" t="s">
        <v>26</v>
      </c>
      <c r="F9" s="4">
        <f>25/50</f>
        <v>0.5</v>
      </c>
      <c r="G9" s="7"/>
      <c r="H9" s="3" t="s">
        <v>54</v>
      </c>
      <c r="I9" s="2">
        <f>60/36</f>
        <v>1.6666666666666667</v>
      </c>
      <c r="K9" s="3" t="s">
        <v>61</v>
      </c>
      <c r="L9" s="23">
        <v>40</v>
      </c>
    </row>
    <row r="10" spans="1:12" x14ac:dyDescent="0.25">
      <c r="E10" s="13"/>
      <c r="F10" s="4"/>
      <c r="G10" s="7"/>
      <c r="H10" s="3" t="s">
        <v>55</v>
      </c>
      <c r="I10" s="4">
        <v>0.56000000000000005</v>
      </c>
      <c r="K10" s="18" t="s">
        <v>27</v>
      </c>
      <c r="L10" s="24"/>
    </row>
    <row r="11" spans="1:12" ht="18.75" x14ac:dyDescent="0.25">
      <c r="A11" s="61" t="s">
        <v>18</v>
      </c>
      <c r="B11" s="61"/>
      <c r="E11" s="1"/>
      <c r="F11" s="14"/>
      <c r="G11" s="7"/>
      <c r="H11" s="12" t="s">
        <v>56</v>
      </c>
      <c r="I11" s="4">
        <f>10/36</f>
        <v>0.27777777777777779</v>
      </c>
      <c r="K11" s="18" t="s">
        <v>25</v>
      </c>
      <c r="L11" s="19">
        <v>600</v>
      </c>
    </row>
    <row r="12" spans="1:12" x14ac:dyDescent="0.25">
      <c r="A12" s="27" t="s">
        <v>51</v>
      </c>
      <c r="B12" s="24">
        <v>10</v>
      </c>
      <c r="E12" s="3"/>
      <c r="F12" s="4"/>
      <c r="G12" s="7"/>
      <c r="H12" s="3" t="s">
        <v>57</v>
      </c>
      <c r="I12" s="8">
        <f>5/36</f>
        <v>0.1388888888888889</v>
      </c>
      <c r="K12" s="18"/>
      <c r="L12" s="19"/>
    </row>
    <row r="13" spans="1:12" x14ac:dyDescent="0.25">
      <c r="A13" s="26" t="s">
        <v>10</v>
      </c>
      <c r="B13" s="22">
        <v>36</v>
      </c>
      <c r="E13" s="1"/>
      <c r="F13" s="1"/>
      <c r="G13" s="7"/>
      <c r="H13" s="3" t="s">
        <v>58</v>
      </c>
      <c r="I13" s="4">
        <f>12/36</f>
        <v>0.33333333333333331</v>
      </c>
      <c r="K13" s="18"/>
      <c r="L13" s="19"/>
    </row>
    <row r="14" spans="1:12" x14ac:dyDescent="0.25">
      <c r="A14" s="26" t="s">
        <v>11</v>
      </c>
      <c r="B14" s="20">
        <f>B13*B12</f>
        <v>360</v>
      </c>
      <c r="E14" s="3"/>
      <c r="F14" s="4"/>
      <c r="G14" s="7"/>
      <c r="H14" s="3" t="s">
        <v>59</v>
      </c>
      <c r="I14" s="8">
        <v>0.6</v>
      </c>
      <c r="K14" s="3"/>
      <c r="L14" s="19"/>
    </row>
    <row r="15" spans="1:12" x14ac:dyDescent="0.25">
      <c r="A15" s="26" t="s">
        <v>12</v>
      </c>
      <c r="B15" s="15">
        <f>IFERROR(B14/L29,0)</f>
        <v>0.24</v>
      </c>
      <c r="E15" s="1"/>
      <c r="F15" s="4"/>
      <c r="G15" s="7"/>
      <c r="H15" s="1" t="s">
        <v>60</v>
      </c>
      <c r="I15" s="9">
        <v>0.6</v>
      </c>
      <c r="K15" s="3"/>
      <c r="L15" s="19"/>
    </row>
    <row r="16" spans="1:12" x14ac:dyDescent="0.25">
      <c r="A16" s="26" t="s">
        <v>13</v>
      </c>
      <c r="B16" s="20">
        <f>F23+L25</f>
        <v>9.4866666666666681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4.93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32.251521298174445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159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0.51333333333333186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5.4111033028812205E-2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0.50700000000000001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5.07</v>
      </c>
      <c r="G23" s="7"/>
      <c r="H23" s="1" t="s">
        <v>0</v>
      </c>
      <c r="I23" s="2">
        <f>SUM(I8:I22)</f>
        <v>4.2738888888888891</v>
      </c>
      <c r="J23" s="10"/>
      <c r="K23" s="1" t="s">
        <v>0</v>
      </c>
      <c r="L23" s="19">
        <f>SUM(L6:L22)</f>
        <v>662.5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0.50700000000000001</v>
      </c>
      <c r="G25" s="7"/>
      <c r="H25" s="1"/>
      <c r="I25" s="2"/>
      <c r="J25" s="10"/>
      <c r="K25" s="1" t="s">
        <v>7</v>
      </c>
      <c r="L25" s="19">
        <f>IFERROR((L23*B15)/B13,0)</f>
        <v>4.416666666666667</v>
      </c>
    </row>
    <row r="27" spans="1:15" x14ac:dyDescent="0.25">
      <c r="D27" s="18" t="s">
        <v>21</v>
      </c>
      <c r="E27" s="60">
        <v>0</v>
      </c>
      <c r="F27" s="20">
        <f>B12*E27</f>
        <v>0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1500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4.416666666666667</v>
      </c>
      <c r="K31" s="17" t="s">
        <v>8</v>
      </c>
      <c r="L31" s="15">
        <f>IFERROR(L23/L29,0)</f>
        <v>0.44166666666666665</v>
      </c>
    </row>
    <row r="32" spans="1:15" x14ac:dyDescent="0.25">
      <c r="H32" s="1" t="s">
        <v>1</v>
      </c>
      <c r="I32" s="2">
        <f>F23</f>
        <v>5.07</v>
      </c>
    </row>
    <row r="33" spans="8:9" x14ac:dyDescent="0.25">
      <c r="H33" s="1" t="s">
        <v>5</v>
      </c>
      <c r="I33" s="2">
        <f>SUM(I31+I32)*38%</f>
        <v>3.6049333333333338</v>
      </c>
    </row>
    <row r="34" spans="8:9" x14ac:dyDescent="0.25">
      <c r="H34" s="1" t="s">
        <v>6</v>
      </c>
      <c r="I34" s="2">
        <f>SUM(I31:I33)</f>
        <v>13.091600000000001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6" sqref="A6:A29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49</v>
      </c>
      <c r="B2" s="49" t="s">
        <v>43</v>
      </c>
      <c r="C2" s="55">
        <v>1000</v>
      </c>
      <c r="E2" s="49" t="s">
        <v>45</v>
      </c>
      <c r="F2" s="57">
        <v>0.1</v>
      </c>
      <c r="G2" s="35"/>
    </row>
    <row r="3" spans="1:17" ht="25.5" customHeight="1" thickBot="1" x14ac:dyDescent="0.3">
      <c r="B3" s="50" t="s">
        <v>29</v>
      </c>
      <c r="C3" s="56">
        <v>3000</v>
      </c>
      <c r="E3" s="50" t="s">
        <v>46</v>
      </c>
      <c r="F3" s="58">
        <v>0.1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28</v>
      </c>
      <c r="B5" s="47" t="s">
        <v>44</v>
      </c>
      <c r="C5" s="47" t="s">
        <v>30</v>
      </c>
      <c r="D5" s="47" t="s">
        <v>35</v>
      </c>
      <c r="E5" s="47" t="s">
        <v>37</v>
      </c>
      <c r="F5" s="47" t="s">
        <v>31</v>
      </c>
      <c r="G5" s="47" t="s">
        <v>34</v>
      </c>
      <c r="H5" s="47" t="s">
        <v>32</v>
      </c>
      <c r="I5" s="47" t="s">
        <v>33</v>
      </c>
      <c r="J5" s="47" t="s">
        <v>36</v>
      </c>
      <c r="K5" s="47" t="s">
        <v>38</v>
      </c>
      <c r="L5" s="47" t="s">
        <v>47</v>
      </c>
      <c r="M5" s="47" t="s">
        <v>39</v>
      </c>
      <c r="N5" s="47" t="s">
        <v>40</v>
      </c>
      <c r="O5" s="47" t="s">
        <v>41</v>
      </c>
      <c r="P5" s="47" t="s">
        <v>42</v>
      </c>
      <c r="Q5" s="47" t="s">
        <v>48</v>
      </c>
    </row>
    <row r="6" spans="1:17" x14ac:dyDescent="0.25">
      <c r="A6" s="31"/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/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2025-01-13T15:54:34Z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