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23" i="3" l="1"/>
  <c r="I8" i="3"/>
  <c r="E8" i="4" l="1"/>
  <c r="D18" i="4" l="1"/>
  <c r="E18" i="4" s="1"/>
  <c r="H18" i="4"/>
  <c r="I18" i="4"/>
  <c r="D19" i="4"/>
  <c r="E19" i="4"/>
  <c r="N19" i="4" s="1"/>
  <c r="H19" i="4"/>
  <c r="I19" i="4"/>
  <c r="D20" i="4"/>
  <c r="E20" i="4"/>
  <c r="N20" i="4" s="1"/>
  <c r="H20" i="4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I23" i="4"/>
  <c r="D24" i="4"/>
  <c r="E24" i="4"/>
  <c r="N24" i="4" s="1"/>
  <c r="H24" i="4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J27" i="4" l="1"/>
  <c r="M27" i="4" s="1"/>
  <c r="J20" i="4"/>
  <c r="M20" i="4" s="1"/>
  <c r="J19" i="4"/>
  <c r="J24" i="4"/>
  <c r="M24" i="4" s="1"/>
  <c r="J23" i="4"/>
  <c r="Q23" i="4" s="1"/>
  <c r="N29" i="4"/>
  <c r="K29" i="4"/>
  <c r="N30" i="4"/>
  <c r="K30" i="4"/>
  <c r="N25" i="4"/>
  <c r="K25" i="4"/>
  <c r="N21" i="4"/>
  <c r="K21" i="4"/>
  <c r="N22" i="4"/>
  <c r="K22" i="4"/>
  <c r="N26" i="4"/>
  <c r="K26" i="4"/>
  <c r="N18" i="4"/>
  <c r="K18" i="4"/>
  <c r="K28" i="4"/>
  <c r="K24" i="4"/>
  <c r="L24" i="4" s="1"/>
  <c r="O24" i="4" s="1"/>
  <c r="P24" i="4" s="1"/>
  <c r="J22" i="4"/>
  <c r="M22" i="4" s="1"/>
  <c r="K20" i="4"/>
  <c r="J18" i="4"/>
  <c r="M18" i="4" s="1"/>
  <c r="K27" i="4"/>
  <c r="L27" i="4" s="1"/>
  <c r="O27" i="4" s="1"/>
  <c r="P27" i="4" s="1"/>
  <c r="J25" i="4"/>
  <c r="L25" i="4" s="1"/>
  <c r="O25" i="4" s="1"/>
  <c r="P25" i="4" s="1"/>
  <c r="K23" i="4"/>
  <c r="J21" i="4"/>
  <c r="Q21" i="4" s="1"/>
  <c r="K19" i="4"/>
  <c r="L19" i="4" s="1"/>
  <c r="O19" i="4" s="1"/>
  <c r="P19" i="4" s="1"/>
  <c r="J26" i="4"/>
  <c r="M26" i="4" s="1"/>
  <c r="J28" i="4"/>
  <c r="Q24" i="4"/>
  <c r="Q20" i="4"/>
  <c r="J29" i="4"/>
  <c r="Q27" i="4"/>
  <c r="M23" i="4"/>
  <c r="M19" i="4"/>
  <c r="Q19" i="4"/>
  <c r="J30" i="4"/>
  <c r="Q22" i="4"/>
  <c r="Q25" i="4" l="1"/>
  <c r="L26" i="4"/>
  <c r="O26" i="4" s="1"/>
  <c r="P26" i="4" s="1"/>
  <c r="Q26" i="4"/>
  <c r="M25" i="4"/>
  <c r="L23" i="4"/>
  <c r="O23" i="4" s="1"/>
  <c r="P23" i="4" s="1"/>
  <c r="L20" i="4"/>
  <c r="O20" i="4" s="1"/>
  <c r="P20" i="4" s="1"/>
  <c r="L22" i="4"/>
  <c r="O22" i="4" s="1"/>
  <c r="P22" i="4" s="1"/>
  <c r="L18" i="4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3" i="3" l="1"/>
  <c r="I34" i="3" s="1"/>
  <c r="B20" i="3"/>
  <c r="B21" i="3" s="1"/>
</calcChain>
</file>

<file path=xl/sharedStrings.xml><?xml version="1.0" encoding="utf-8"?>
<sst xmlns="http://schemas.openxmlformats.org/spreadsheetml/2006/main" count="74" uniqueCount="70">
  <si>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</si>
  <si>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</si>
  <si>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</si>
  <si>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</si>
  <si>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</si>
  <si>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</si>
  <si>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</si>
  <si>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</si>
  <si>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</si>
  <si>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</si>
  <si>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</si>
  <si>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</si>
  <si>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</si>
  <si>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</si>
  <si>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</si>
  <si>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</si>
  <si>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</si>
  <si>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</si>
  <si>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</si>
  <si>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</si>
  <si>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</si>
  <si>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</si>
  <si>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</si>
  <si>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</si>
  <si>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</si>
  <si>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</si>
  <si>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</si>
  <si>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</si>
  <si>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</si>
  <si>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</si>
  <si>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</si>
  <si>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</si>
  <si>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</si>
  <si>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</si>
  <si>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</si>
  <si>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</si>
  <si>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</si>
  <si>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</si>
  <si>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</si>
  <si>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</si>
  <si>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</si>
  <si>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</si>
  <si>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</si>
  <si>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</si>
  <si>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</si>
  <si>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</si>
  <si>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Internet</t>
  </si>
  <si>
    <t>Produto A</t>
  </si>
  <si>
    <t>Produto B</t>
  </si>
  <si>
    <t>Produto C</t>
  </si>
  <si>
    <t>Os campos na cor Cinza, preenclimento obrigatório</t>
  </si>
  <si>
    <t>Filé cubano 400g + acomp.</t>
  </si>
  <si>
    <t>Aluguel * manutenções</t>
  </si>
  <si>
    <t>Energia solar (*financ.)</t>
  </si>
  <si>
    <t>Energia consumo</t>
  </si>
  <si>
    <t>Pró-labore (3)</t>
  </si>
  <si>
    <t>Salarios (20) + tributos</t>
  </si>
  <si>
    <t>Agua</t>
  </si>
  <si>
    <t>Contabilidade</t>
  </si>
  <si>
    <t>Sistema de gestão (software)</t>
  </si>
  <si>
    <t>Manutenção*</t>
  </si>
  <si>
    <t>Gás</t>
  </si>
  <si>
    <t>Filé cubano 400 g</t>
  </si>
  <si>
    <t>Arroz a grega 200g</t>
  </si>
  <si>
    <t>Batata frita 200g</t>
  </si>
  <si>
    <t>Queijo</t>
  </si>
  <si>
    <t>Insumos</t>
  </si>
  <si>
    <t>Salada</t>
  </si>
  <si>
    <t>Temperos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</si>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</sst>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10" zoomScaleNormal="110" workbookViewId="0">
      <selection activeCell="B18" sqref="B18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7.5703125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66</v>
      </c>
      <c r="F8" s="21">
        <v>57</v>
      </c>
      <c r="G8" s="7"/>
      <c r="H8" s="1" t="s">
        <v>62</v>
      </c>
      <c r="I8" s="2">
        <f>(70/1000)*400</f>
        <v>28.000000000000004</v>
      </c>
      <c r="K8" s="3" t="s">
        <v>46</v>
      </c>
      <c r="L8" s="23">
        <v>250</v>
      </c>
    </row>
    <row r="9" spans="1:12" x14ac:dyDescent="0.25">
      <c r="E9" s="3"/>
      <c r="F9" s="4"/>
      <c r="G9" s="7"/>
      <c r="H9" s="3" t="s">
        <v>63</v>
      </c>
      <c r="I9" s="2">
        <v>5</v>
      </c>
      <c r="K9" s="3" t="s">
        <v>52</v>
      </c>
      <c r="L9" s="23"/>
    </row>
    <row r="10" spans="1:12" x14ac:dyDescent="0.25">
      <c r="E10" s="13"/>
      <c r="F10" s="4"/>
      <c r="G10" s="7"/>
      <c r="H10" s="3" t="s">
        <v>64</v>
      </c>
      <c r="I10" s="4">
        <v>12</v>
      </c>
      <c r="K10" s="18" t="s">
        <v>53</v>
      </c>
      <c r="L10" s="24">
        <v>6000</v>
      </c>
    </row>
    <row r="11" spans="1:12" ht="18.75" x14ac:dyDescent="0.25">
      <c r="A11" s="61" t="s">
        <v>18</v>
      </c>
      <c r="B11" s="61"/>
      <c r="E11" s="1"/>
      <c r="F11" s="14"/>
      <c r="G11" s="7"/>
      <c r="H11" s="12" t="s">
        <v>65</v>
      </c>
      <c r="I11" s="4">
        <v>4</v>
      </c>
      <c r="K11" s="18" t="s">
        <v>55</v>
      </c>
      <c r="L11" s="19">
        <v>14000</v>
      </c>
    </row>
    <row r="12" spans="1:12" x14ac:dyDescent="0.25">
      <c r="A12" s="27" t="s">
        <v>51</v>
      </c>
      <c r="B12" s="24">
        <v>110</v>
      </c>
      <c r="E12" s="3"/>
      <c r="F12" s="4"/>
      <c r="G12" s="7"/>
      <c r="H12" s="3" t="s">
        <v>67</v>
      </c>
      <c r="I12" s="8">
        <v>8</v>
      </c>
      <c r="K12" s="18" t="s">
        <v>54</v>
      </c>
      <c r="L12" s="19">
        <v>3000</v>
      </c>
    </row>
    <row r="13" spans="1:12" x14ac:dyDescent="0.25">
      <c r="A13" s="26" t="s">
        <v>10</v>
      </c>
      <c r="B13" s="22">
        <v>15</v>
      </c>
      <c r="E13" s="1"/>
      <c r="F13" s="1"/>
      <c r="G13" s="7"/>
      <c r="H13" s="3" t="s">
        <v>68</v>
      </c>
      <c r="I13" s="4"/>
      <c r="K13" s="18" t="s">
        <v>56</v>
      </c>
      <c r="L13" s="19">
        <v>50000</v>
      </c>
    </row>
    <row r="14" spans="1:12" x14ac:dyDescent="0.25">
      <c r="A14" s="26" t="s">
        <v>11</v>
      </c>
      <c r="B14" s="20">
        <f>B13*B12</f>
        <v>1650</v>
      </c>
      <c r="E14" s="3"/>
      <c r="F14" s="4"/>
      <c r="G14" s="7"/>
      <c r="H14" s="3" t="s">
        <v>69</v>
      </c>
      <c r="I14" s="8"/>
      <c r="K14" s="3" t="s">
        <v>57</v>
      </c>
      <c r="L14" s="19">
        <v>4500</v>
      </c>
    </row>
    <row r="15" spans="1:12" x14ac:dyDescent="0.25">
      <c r="A15" s="26" t="s">
        <v>12</v>
      </c>
      <c r="B15" s="60">
        <f>IFERROR(B14/L29,0)</f>
        <v>4.1250000000000002E-3</v>
      </c>
      <c r="E15" s="1"/>
      <c r="F15" s="4"/>
      <c r="G15" s="7"/>
      <c r="H15" s="1"/>
      <c r="I15" s="9"/>
      <c r="K15" s="3" t="s">
        <v>58</v>
      </c>
      <c r="L15" s="19">
        <v>2500</v>
      </c>
    </row>
    <row r="16" spans="1:12" x14ac:dyDescent="0.25">
      <c r="A16" s="26" t="s">
        <v>13</v>
      </c>
      <c r="B16" s="20">
        <f>F23+L25</f>
        <v>101.42625000000001</v>
      </c>
      <c r="E16" s="3"/>
      <c r="F16" s="4"/>
      <c r="G16" s="7"/>
      <c r="H16" s="3"/>
      <c r="I16" s="4"/>
      <c r="K16" s="3" t="s">
        <v>59</v>
      </c>
      <c r="L16" s="19">
        <v>1000</v>
      </c>
    </row>
    <row r="17" spans="1:15" x14ac:dyDescent="0.25">
      <c r="A17" s="26" t="s">
        <v>14</v>
      </c>
      <c r="B17" s="20">
        <f>B12-F23</f>
        <v>32.099999999999994</v>
      </c>
      <c r="E17" s="3"/>
      <c r="F17" s="4"/>
      <c r="G17" s="7"/>
      <c r="H17" s="3"/>
      <c r="I17" s="4"/>
      <c r="K17" s="3" t="s">
        <v>60</v>
      </c>
      <c r="L17" s="19">
        <v>800</v>
      </c>
    </row>
    <row r="18" spans="1:15" x14ac:dyDescent="0.25">
      <c r="A18" s="26" t="s">
        <v>15</v>
      </c>
      <c r="B18" s="30">
        <f>IFERROR(B19/B17,0)</f>
        <v>10.993574766355142</v>
      </c>
      <c r="E18" s="3"/>
      <c r="F18" s="4"/>
      <c r="G18" s="7"/>
      <c r="H18" s="3"/>
      <c r="I18" s="4"/>
      <c r="K18" s="3" t="s">
        <v>61</v>
      </c>
      <c r="L18" s="19">
        <v>3500</v>
      </c>
    </row>
    <row r="19" spans="1:15" x14ac:dyDescent="0.25">
      <c r="A19" s="26" t="s">
        <v>16</v>
      </c>
      <c r="B19" s="20">
        <f>L23*B15</f>
        <v>352.89375000000001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8.5737499999999898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8.4531864285626146E-2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0.70818181818181825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77.900000000000006</v>
      </c>
      <c r="G23" s="7"/>
      <c r="H23" s="1" t="s">
        <v>0</v>
      </c>
      <c r="I23" s="2">
        <f>SUM(I8:I22)</f>
        <v>57</v>
      </c>
      <c r="J23" s="10"/>
      <c r="K23" s="1" t="s">
        <v>0</v>
      </c>
      <c r="L23" s="19">
        <f>SUM(L6:L22)</f>
        <v>85550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0.70818181818181825</v>
      </c>
      <c r="G25" s="7"/>
      <c r="H25" s="1"/>
      <c r="I25" s="2"/>
      <c r="J25" s="10"/>
      <c r="K25" s="1" t="s">
        <v>7</v>
      </c>
      <c r="L25" s="19">
        <f>IFERROR((L23*B15)/B13,0)</f>
        <v>23.526250000000001</v>
      </c>
    </row>
    <row r="27" spans="1:15" x14ac:dyDescent="0.25">
      <c r="D27" s="18" t="s">
        <v>21</v>
      </c>
      <c r="E27" s="60">
        <v>0.03</v>
      </c>
      <c r="F27" s="20">
        <f>B12*E27</f>
        <v>3.3</v>
      </c>
      <c r="O27" s="11"/>
    </row>
    <row r="28" spans="1:15" x14ac:dyDescent="0.25">
      <c r="D28" s="18" t="s">
        <v>22</v>
      </c>
      <c r="E28" s="29">
        <v>0.13</v>
      </c>
      <c r="F28" s="20">
        <f>B12*E28</f>
        <v>14.3</v>
      </c>
    </row>
    <row r="29" spans="1:15" x14ac:dyDescent="0.25">
      <c r="D29" s="18" t="s">
        <v>23</v>
      </c>
      <c r="E29" s="29">
        <v>0.03</v>
      </c>
      <c r="F29" s="20">
        <f>B12*E29</f>
        <v>3.3</v>
      </c>
      <c r="K29" s="16" t="s">
        <v>9</v>
      </c>
      <c r="L29" s="25">
        <v>400000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23.526250000000001</v>
      </c>
      <c r="K31" s="17" t="s">
        <v>8</v>
      </c>
      <c r="L31" s="15">
        <f>IFERROR(L23/L29,0)</f>
        <v>0.21387500000000001</v>
      </c>
    </row>
    <row r="32" spans="1:15" x14ac:dyDescent="0.25">
      <c r="H32" s="1" t="s">
        <v>1</v>
      </c>
      <c r="I32" s="2">
        <f>F23</f>
        <v>77.900000000000006</v>
      </c>
    </row>
    <row r="33" spans="8:9" x14ac:dyDescent="0.25">
      <c r="H33" s="1" t="s">
        <v>5</v>
      </c>
      <c r="I33" s="2">
        <f>SUM(I31+I32)*0%</f>
        <v>0</v>
      </c>
    </row>
    <row r="34" spans="8:9" x14ac:dyDescent="0.25">
      <c r="H34" s="1" t="s">
        <v>6</v>
      </c>
      <c r="I34" s="2">
        <f>SUM(I31:I33)</f>
        <v>101.42625000000001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2" sqref="C2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50</v>
      </c>
      <c r="B2" s="49" t="s">
        <v>40</v>
      </c>
      <c r="C2" s="55">
        <v>0</v>
      </c>
      <c r="E2" s="49" t="s">
        <v>42</v>
      </c>
      <c r="F2" s="57">
        <v>0.06</v>
      </c>
      <c r="G2" s="35"/>
    </row>
    <row r="3" spans="1:17" ht="25.5" customHeight="1" thickBot="1" x14ac:dyDescent="0.3">
      <c r="B3" s="50" t="s">
        <v>26</v>
      </c>
      <c r="C3" s="56">
        <v>400000</v>
      </c>
      <c r="E3" s="50" t="s">
        <v>43</v>
      </c>
      <c r="F3" s="58">
        <v>0.13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25</v>
      </c>
      <c r="B5" s="47" t="s">
        <v>41</v>
      </c>
      <c r="C5" s="47" t="s">
        <v>27</v>
      </c>
      <c r="D5" s="47" t="s">
        <v>32</v>
      </c>
      <c r="E5" s="47" t="s">
        <v>34</v>
      </c>
      <c r="F5" s="47" t="s">
        <v>28</v>
      </c>
      <c r="G5" s="47" t="s">
        <v>31</v>
      </c>
      <c r="H5" s="47" t="s">
        <v>29</v>
      </c>
      <c r="I5" s="47" t="s">
        <v>30</v>
      </c>
      <c r="J5" s="47" t="s">
        <v>33</v>
      </c>
      <c r="K5" s="47" t="s">
        <v>35</v>
      </c>
      <c r="L5" s="47" t="s">
        <v>44</v>
      </c>
      <c r="M5" s="47" t="s">
        <v>36</v>
      </c>
      <c r="N5" s="47" t="s">
        <v>37</v>
      </c>
      <c r="O5" s="47" t="s">
        <v>38</v>
      </c>
      <c r="P5" s="47" t="s">
        <v>39</v>
      </c>
      <c r="Q5" s="47" t="s">
        <v>45</v>
      </c>
    </row>
    <row r="6" spans="1:17" x14ac:dyDescent="0.25">
      <c r="A6" s="31" t="s">
        <v>47</v>
      </c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 t="s">
        <v>48</v>
      </c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 t="s">
        <v>49</v>
      </c>
      <c r="B8" s="51"/>
      <c r="C8" s="52"/>
      <c r="D8" s="39">
        <f t="shared" ref="D8:D17" si="2">B8*C8</f>
        <v>0</v>
      </c>
      <c r="E8" s="40">
        <f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3">SUM(F8:I8)</f>
        <v>0</v>
      </c>
      <c r="K8" s="39">
        <f t="shared" ref="K8:K17" si="4">IFERROR((C$2*E8)/C8,0)</f>
        <v>0</v>
      </c>
      <c r="L8" s="39">
        <f t="shared" ref="L8:L17" si="5">SUM(J8:K8)</f>
        <v>0</v>
      </c>
      <c r="M8" s="39">
        <f t="shared" ref="M8:M17" si="6">B8-J8</f>
        <v>0</v>
      </c>
      <c r="N8" s="39">
        <f t="shared" ref="N8:N17" si="7">C$2*E8</f>
        <v>0</v>
      </c>
      <c r="O8" s="39">
        <f t="shared" ref="O8:O17" si="8">B8-L8</f>
        <v>0</v>
      </c>
      <c r="P8" s="41">
        <f t="shared" ref="P8:P17" si="9">IFERROR(O8/L8,0)</f>
        <v>0</v>
      </c>
      <c r="Q8" s="34">
        <f t="shared" ref="Q8:Q17" si="10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ref="E9:E17" si="11">IFERROR(D9/C$3,0)</f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41">
        <f t="shared" si="9"/>
        <v>0</v>
      </c>
      <c r="Q9" s="34">
        <f t="shared" si="10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11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41">
        <f t="shared" si="9"/>
        <v>0</v>
      </c>
      <c r="Q10" s="34">
        <f t="shared" si="10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11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41">
        <f t="shared" si="9"/>
        <v>0</v>
      </c>
      <c r="Q11" s="34">
        <f t="shared" si="10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11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41">
        <f t="shared" si="9"/>
        <v>0</v>
      </c>
      <c r="Q12" s="34">
        <f t="shared" si="10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11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41">
        <f t="shared" si="9"/>
        <v>0</v>
      </c>
      <c r="Q13" s="34">
        <f t="shared" si="10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11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41">
        <f t="shared" si="9"/>
        <v>0</v>
      </c>
      <c r="Q14" s="34">
        <f t="shared" si="10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11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41">
        <f t="shared" si="9"/>
        <v>0</v>
      </c>
      <c r="Q15" s="34">
        <f t="shared" si="10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11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41">
        <f t="shared" si="9"/>
        <v>0</v>
      </c>
      <c r="Q16" s="34">
        <f t="shared" si="10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11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41">
        <f t="shared" si="9"/>
        <v>0</v>
      </c>
      <c r="Q17" s="34">
        <f t="shared" si="10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2025-03-07T15:20:58Z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