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7.xml" ContentType="application/vnd.openxmlformats-officedocument.spreadsheetml.comment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10.xml.rels" ContentType="application/vnd.openxmlformats-package.relationships+xml"/>
  <Override PartName="/xl/worksheets/_rels/sheet12.xml.rels" ContentType="application/vnd.openxmlformats-package.relationships+xml"/>
  <Override PartName="/xl/worksheets/_rels/sheet14.xml.rels" ContentType="application/vnd.openxmlformats-package.relationships+xml"/>
  <Override PartName="/xl/worksheets/_rels/sheet16.xml.rels" ContentType="application/vnd.openxmlformats-package.relationships+xml"/>
  <Override PartName="/xl/worksheets/_rels/sheet17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1.vml" ContentType="application/vnd.openxmlformats-officedocument.vmlDrawing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vmlDrawing2.vml" ContentType="application/vnd.openxmlformats-officedocument.vmlDrawing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9.xml.rels" ContentType="application/vnd.openxmlformats-package.relationships+xml"/>
  <Override PartName="/xl/drawings/_rels/drawing10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comments7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6"/>
  </bookViews>
  <sheets>
    <sheet name="Capa" sheetId="1" state="visible" r:id="rId2"/>
    <sheet name="DEFINIÇÃO DE PREÇO" sheetId="2" state="visible" r:id="rId3"/>
    <sheet name="ROTEIRO PARA FORMAÇÃO DE PREÇOS" sheetId="3" state="visible" r:id="rId4"/>
    <sheet name="1º PASSO DESPESAS FIXAS" sheetId="4" state="visible" r:id="rId5"/>
    <sheet name="APURAÇÃO DESPESAS FIXAS" sheetId="5" state="visible" r:id="rId6"/>
    <sheet name="2º PASSO CAPACIDADE PRODUTIVA" sheetId="6" state="visible" r:id="rId7"/>
    <sheet name="CAPACIDADE PRODUTIVA" sheetId="7" state="visible" r:id="rId8"/>
    <sheet name="3º PASSO CÁLCULO DO CUSTO HORA" sheetId="8" state="visible" r:id="rId9"/>
    <sheet name="CUSTO HORA DO TRABALHO" sheetId="9" state="visible" r:id="rId10"/>
    <sheet name="4º PASSO HORAS NECESSÁRIAS " sheetId="10" state="visible" r:id="rId11"/>
    <sheet name="TOTAL CUSTO HORAS NECESSÁRIAS" sheetId="11" state="visible" r:id="rId12"/>
    <sheet name="5º PASSO MATERIAL UTILIZADO" sheetId="12" state="visible" r:id="rId13"/>
    <sheet name="TOTAL DO MATERIAL UTILIZADO" sheetId="13" state="visible" r:id="rId14"/>
    <sheet name="6º PASSO INDICE COMERCIALIZAÇÃO" sheetId="14" state="visible" r:id="rId15"/>
    <sheet name="ÍNDICE COMERCIALIZAÇÃO E MARK U" sheetId="15" state="visible" r:id="rId16"/>
    <sheet name="7º PASSO CALCULANDO O PREÇO" sheetId="16" state="visible" r:id="rId17"/>
    <sheet name="CALCULANDO PREÇO À VISTA" sheetId="17" state="visible" r:id="rId1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11" authorId="0">
      <text>
        <r>
          <rPr>
            <sz val="11"/>
            <color rgb="FF000000"/>
            <rFont val="Calibri"/>
            <family val="2"/>
            <charset val="1"/>
          </rPr>
          <t xml:space="preserve">Custo Hora x Horas para executar o serviço.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4" authorId="0">
      <text>
        <r>
          <rPr>
            <sz val="11"/>
            <color rgb="FF000000"/>
            <rFont val="Calibri"/>
            <family val="2"/>
            <charset val="1"/>
          </rPr>
          <t xml:space="preserve">Mão de obra direta e que executa o serviço. Exemplo: mecânico.</t>
        </r>
      </text>
    </comment>
    <comment ref="C5" authorId="0">
      <text>
        <r>
          <rPr>
            <sz val="11"/>
            <color rgb="FF000000"/>
            <rFont val="Calibri"/>
            <family val="2"/>
            <charset val="1"/>
          </rPr>
          <t xml:space="preserve">Horas legais e possíveis da mão de obra.</t>
        </r>
      </text>
    </comment>
    <comment ref="C6" authorId="0">
      <text>
        <r>
          <rPr>
            <sz val="11"/>
            <color rgb="FF000000"/>
            <rFont val="Calibri"/>
            <family val="2"/>
            <charset val="1"/>
          </rPr>
          <t xml:space="preserve">Dias úteis mensais.</t>
        </r>
      </text>
    </comment>
    <comment ref="C7" authorId="0">
      <text>
        <r>
          <rPr>
            <sz val="11"/>
            <color rgb="FF000000"/>
            <rFont val="Calibri"/>
            <family val="2"/>
            <charset val="1"/>
          </rPr>
          <t xml:space="preserve">Multiplica-se o número de pessoas x horas diárias x dias trabalhados.
</t>
        </r>
      </text>
    </comment>
    <comment ref="C8" authorId="0">
      <text>
        <r>
          <rPr>
            <sz val="11"/>
            <color rgb="FF000000"/>
            <rFont val="Calibri"/>
            <family val="2"/>
            <charset val="1"/>
          </rPr>
          <t xml:space="preserve">Considerar intervalos diversos (café, banheiro, etc.) aqui calculados como 15% das horas diárias.</t>
        </r>
      </text>
    </comment>
  </commentList>
</comments>
</file>

<file path=xl/sharedStrings.xml><?xml version="1.0" encoding="utf-8"?>
<sst xmlns="http://schemas.openxmlformats.org/spreadsheetml/2006/main" count="214" uniqueCount="166">
  <si>
    <t xml:space="preserve">A definição do preço adequado de venda de um produto ou serviço junto ao mercado depende do equilíbrio entre o preço de mercado e o valor calculado, em função dos seus custos e despesas</t>
  </si>
  <si>
    <t xml:space="preserve">O valor deve cobrir o custo direto da mercadoria, produto ou serviço, somado às despesas variáveis e fixas proporcionais. Além disso, deve gerar lucro líquido. Para definir o preço de venda de um produto e/ou serviço, o empresário deve considerar dois aspectos: o mercadológico (externo) e o financeiro (interno).</t>
  </si>
  <si>
    <t xml:space="preserve">Preço não pode decorrer de palpites.</t>
  </si>
  <si>
    <t xml:space="preserve">Esse processo é completamente estratégico e exige que você analise o financeiro, o mercado e, até mesmo, o marketing do seu negócio.</t>
  </si>
  <si>
    <t xml:space="preserve">O Roteiro recomendado para a formação de preços de Serviços deverá ter sequencial como apuração das</t>
  </si>
  <si>
    <t xml:space="preserve">O Roteiro recomendado para a formação de preços de Serviços deverá sequencial como apuração das Despesas Fixas mensais; determinação da capacidade produtiva (mão de obra direta);  apuração das horas  necessárias para a execução; apurar o custo do material utilizado; aplicação dos índices percentuais de comer-</t>
  </si>
  <si>
    <t xml:space="preserve">cialização (imposto, comissão, taxas de cartões, frete, embalagem e lucro) e, pronto, temos o preço à vista.</t>
  </si>
  <si>
    <r>
      <rPr>
        <sz val="11"/>
        <color rgb="FF000000"/>
        <rFont val="Gadugi"/>
        <family val="2"/>
        <charset val="1"/>
      </rPr>
      <t xml:space="preserve">Com o objetivo de colaborar com a formação de preços para Serviços, sugerimos seguir o roteiro com os </t>
    </r>
    <r>
      <rPr>
        <b val="true"/>
        <sz val="11"/>
        <color rgb="FF000000"/>
        <rFont val="Gadugi"/>
        <family val="2"/>
        <charset val="1"/>
      </rPr>
      <t xml:space="preserve">8 PASSOS</t>
    </r>
    <r>
      <rPr>
        <sz val="11"/>
        <color rgb="FF000000"/>
        <rFont val="Gadugi"/>
        <family val="2"/>
        <charset val="1"/>
      </rPr>
      <t xml:space="preserve"> abaixo:</t>
    </r>
  </si>
  <si>
    <r>
      <rPr>
        <sz val="11"/>
        <color rgb="FF000000"/>
        <rFont val="Gadugi"/>
        <family val="2"/>
        <charset val="1"/>
      </rPr>
      <t xml:space="preserve">1º apurar as Despesas Fixas mensais totais da empresa conforme aba </t>
    </r>
    <r>
      <rPr>
        <b val="true"/>
        <sz val="11"/>
        <color rgb="FF000000"/>
        <rFont val="Gadugi"/>
        <family val="2"/>
        <charset val="1"/>
      </rPr>
      <t xml:space="preserve">DESPESAS FIXAS</t>
    </r>
    <r>
      <rPr>
        <sz val="11"/>
        <color rgb="FF000000"/>
        <rFont val="Gadugi"/>
        <family val="2"/>
        <charset val="1"/>
      </rPr>
      <t xml:space="preserve">.</t>
    </r>
  </si>
  <si>
    <t xml:space="preserve">Atenção&gt;&gt;&gt;&gt; atentar que as Despesas Fixas Mensais deve ter uma certa constância (gerir com cuidado, considerando todas as despesas, incluin-</t>
  </si>
  <si>
    <t xml:space="preserve">despesas chamadas futuras, como previsão de 13º, férias e depreciação do imobilizado e não esquecer do pró labore).</t>
  </si>
  <si>
    <r>
      <rPr>
        <sz val="11"/>
        <color rgb="FF000000"/>
        <rFont val="Gadugi"/>
        <family val="2"/>
        <charset val="1"/>
      </rPr>
      <t xml:space="preserve">2º estabelecer a </t>
    </r>
    <r>
      <rPr>
        <b val="true"/>
        <sz val="11"/>
        <color rgb="FF000000"/>
        <rFont val="Gadugi"/>
        <family val="2"/>
        <charset val="1"/>
      </rPr>
      <t xml:space="preserve">MÃO DE OBRA</t>
    </r>
    <r>
      <rPr>
        <sz val="11"/>
        <color rgb="FF000000"/>
        <rFont val="Gadugi"/>
        <family val="2"/>
        <charset val="1"/>
      </rPr>
      <t xml:space="preserve"> </t>
    </r>
    <r>
      <rPr>
        <b val="true"/>
        <sz val="11"/>
        <color rgb="FF000000"/>
        <rFont val="Gadugi"/>
        <family val="2"/>
        <charset val="1"/>
      </rPr>
      <t xml:space="preserve">DIRETA</t>
    </r>
    <r>
      <rPr>
        <sz val="11"/>
        <color rgb="FF000000"/>
        <rFont val="Gadugi"/>
        <family val="2"/>
        <charset val="1"/>
      </rPr>
      <t xml:space="preserve"> ou </t>
    </r>
    <r>
      <rPr>
        <b val="true"/>
        <sz val="11"/>
        <color rgb="FF000000"/>
        <rFont val="Gadugi"/>
        <family val="2"/>
        <charset val="1"/>
      </rPr>
      <t xml:space="preserve">CAPACIDADE PRODUTIVA DA EMPRESA</t>
    </r>
    <r>
      <rPr>
        <sz val="11"/>
        <color rgb="FF000000"/>
        <rFont val="Gadugi"/>
        <family val="2"/>
        <charset val="1"/>
      </rPr>
      <t xml:space="preserve"> conforme aba CAPACIDADE PRODUTIVA.</t>
    </r>
  </si>
  <si>
    <t xml:space="preserve">Atenção &gt;&gt;&gt;&gt; Mão de Obra Direta é a que produz. Exemplo, numa mecânica, a Mão de Obra Direta é o Mecânico.</t>
  </si>
  <si>
    <t xml:space="preserve">                        Demais Mão de Obra, como Recepcionista e Faturamento, por exemplo, não são Direta mas integram a Despesas Fixas totais.</t>
  </si>
  <si>
    <r>
      <rPr>
        <sz val="11"/>
        <color rgb="FF000000"/>
        <rFont val="Gadugi"/>
        <family val="2"/>
        <charset val="1"/>
      </rPr>
      <t xml:space="preserve">                        </t>
    </r>
    <r>
      <rPr>
        <b val="true"/>
        <sz val="11"/>
        <color rgb="FF000000"/>
        <rFont val="Gadugi"/>
        <family val="2"/>
        <charset val="1"/>
      </rPr>
      <t xml:space="preserve">IMPORTANTE</t>
    </r>
    <r>
      <rPr>
        <sz val="11"/>
        <color rgb="FF000000"/>
        <rFont val="Gadugi"/>
        <family val="2"/>
        <charset val="1"/>
      </rPr>
      <t xml:space="preserve">: </t>
    </r>
    <r>
      <rPr>
        <u val="single"/>
        <sz val="11"/>
        <color rgb="FF000000"/>
        <rFont val="Gadugi"/>
        <family val="2"/>
        <charset val="1"/>
      </rPr>
      <t xml:space="preserve">é o total das Horas Disponíveis</t>
    </r>
    <r>
      <rPr>
        <sz val="11"/>
        <color rgb="FF000000"/>
        <rFont val="Gadugi"/>
        <family val="2"/>
        <charset val="1"/>
      </rPr>
      <t xml:space="preserve">, ou seja, há uma quantidade legal de horas, mas essa Mão de Obra tem paradas </t>
    </r>
  </si>
  <si>
    <t xml:space="preserve">                                                para descanso, café, fumar cigarro, banheiro, etc. Por isso, deduzimos um percentual para encontrarmos as horas</t>
  </si>
  <si>
    <t xml:space="preserve">                                                DISPONÍVEIS ou DISPONIBILIZADAS, de fato, pelo Colaborador.</t>
  </si>
  <si>
    <t xml:space="preserve">3º com os dados acima, Despesas Fixas e Capacidade Produtiva da empresa (HORAS DISPONIBILIZADAS PELA MÃO DE OBRA DIRETA), </t>
  </si>
  <si>
    <t xml:space="preserve">vamos calcular o Custo Hora.</t>
  </si>
  <si>
    <t xml:space="preserve">4º apurar as horas previstas para execução do Serviço e multiplicar pelo Custo Hora para encontrar o Custo das Horas.</t>
  </si>
  <si>
    <t xml:space="preserve">5º registrar e somar o total de Produtos ou Material utilizados para a execução do Serviço.</t>
  </si>
  <si>
    <t xml:space="preserve">6º somar os percentuais de Impostos, Comissão, Taxas Administrativas de Cartões, Fretem Embalagem e Lucro que chamamos de Índices de </t>
  </si>
  <si>
    <t xml:space="preserve">Comercialização, mas que devem ser aplicados através da Taxa de Marcação Multiplicadora (Mark Up Multiplicador).</t>
  </si>
  <si>
    <t xml:space="preserve">NOTA IMPORTANTE: é equivocada a aplicação direta de percentual, pois haverá distorções no cálculo e, por isso, usa-se o Mark Up (taxa de mar-</t>
  </si>
  <si>
    <t xml:space="preserve">cação). Ou seja, se se aplicar 60% sobre um custo de R$ 100,00, calculando R$ 160,00 para venda, a margem sobre o preço de venda será de</t>
  </si>
  <si>
    <t xml:space="preserve">37,50% e não 60%. Assim, aplica-se o Mark Up Multiplicador (taxa marcação) através da fórmula: 100 / (100 -60) = 2,50.</t>
  </si>
  <si>
    <t xml:space="preserve">Nessa fórmula, somente o percentual de margem desejada é que é autalizada. No caso, a margem pretendida é 60%.</t>
  </si>
  <si>
    <t xml:space="preserve">Dessa forma, o preço de venda, ao multiplicar o custo de R$ 100,00 por 2,50, será R$ 250,00 e não R$ 160,00</t>
  </si>
  <si>
    <t xml:space="preserve">Esse descuido pode provocar muita perda para a empresa vendedora.</t>
  </si>
  <si>
    <t xml:space="preserve">7º agora poderemos formar o Preço à Vista do Serviço:</t>
  </si>
  <si>
    <t xml:space="preserve">    somamos o Custo Total das Horas + o Custo Total dos Produtos ou Materiais utilizados no Serviço, em REAIS;</t>
  </si>
  <si>
    <t xml:space="preserve">    essa soma total multiplicamos pela Taxa de Marcação Multiplicadora e</t>
  </si>
  <si>
    <t xml:space="preserve">    encontramos o Preço À Vista do Serviço.</t>
  </si>
  <si>
    <t xml:space="preserve">8º e, para determinar o Preço A Prazo, utilizar a Aba Preço A Prazo, escolhendo o prazo na Coluna e a Taxa de Juros na Linha.</t>
  </si>
  <si>
    <t xml:space="preserve">Por exemplo, se pretendo financiar ao cliente 3 parcelas a juros de 2%, devo multiplicar o Preço Á Vista pelo Coeficiente igual 0,3468.</t>
  </si>
  <si>
    <t xml:space="preserve">OU</t>
  </si>
  <si>
    <t xml:space="preserve">Escolher o percentual de Juros desejados e registrar na Aba Cálculo Coeficientes e, depois, ir à Aba Cálculo de Preços a Prazo e preencher:</t>
  </si>
  <si>
    <t xml:space="preserve">    o preço à Vista (copiar do cálculo de Preço à Vista)</t>
  </si>
  <si>
    <t xml:space="preserve">    a data da operação</t>
  </si>
  <si>
    <t xml:space="preserve">    o valor de entrada (R$ 0,01 sempre)  </t>
  </si>
  <si>
    <t xml:space="preserve">    número de parcelas e</t>
  </si>
  <si>
    <t xml:space="preserve">    juros pretendidos</t>
  </si>
  <si>
    <t xml:space="preserve">E, pronto, teremos o valor das parcelas com os juros embutidos.</t>
  </si>
  <si>
    <r>
      <rPr>
        <sz val="11"/>
        <color rgb="FF000000"/>
        <rFont val="Gadugi"/>
        <family val="2"/>
        <charset val="1"/>
      </rPr>
      <t xml:space="preserve">Apuração das Despesas Fixas mensais totais da empresa conforme aba </t>
    </r>
    <r>
      <rPr>
        <b val="true"/>
        <sz val="11"/>
        <color rgb="FF000000"/>
        <rFont val="Gadugi"/>
        <family val="2"/>
        <charset val="1"/>
      </rPr>
      <t xml:space="preserve">DESPESAS FIXAS</t>
    </r>
    <r>
      <rPr>
        <sz val="11"/>
        <color rgb="FF000000"/>
        <rFont val="Gadugi"/>
        <family val="2"/>
        <charset val="1"/>
      </rPr>
      <t xml:space="preserve">.</t>
    </r>
  </si>
  <si>
    <t xml:space="preserve">Despesas Fixas</t>
  </si>
  <si>
    <t xml:space="preserve">ADVOGADO</t>
  </si>
  <si>
    <t xml:space="preserve">AGUA</t>
  </si>
  <si>
    <t xml:space="preserve">ALUGUEL E CONDOMÍNIO DO IMÓVEL</t>
  </si>
  <si>
    <t xml:space="preserve">ALUGUEL DE MAQUINETA</t>
  </si>
  <si>
    <t xml:space="preserve">ALUGUEL OUTROS</t>
  </si>
  <si>
    <t xml:space="preserve">ASSINATURA JORNAL</t>
  </si>
  <si>
    <t xml:space="preserve">CARTÓRIO</t>
  </si>
  <si>
    <t xml:space="preserve">CELULAR</t>
  </si>
  <si>
    <t xml:space="preserve">COMBUSTÍVEL</t>
  </si>
  <si>
    <t xml:space="preserve">CONSULTORIA</t>
  </si>
  <si>
    <t xml:space="preserve">CONTABILIDADE</t>
  </si>
  <si>
    <t xml:space="preserve">CORREIOS</t>
  </si>
  <si>
    <t xml:space="preserve">CURSOS E TREINAMENTO</t>
  </si>
  <si>
    <t xml:space="preserve">CALCULO DEPRECIAÇÃO</t>
  </si>
  <si>
    <t xml:space="preserve">DEPRECIAÇÃO(PREVISÃO)</t>
  </si>
  <si>
    <t xml:space="preserve">(5000-20%)=4000</t>
  </si>
  <si>
    <t xml:space="preserve">DOC/TED</t>
  </si>
  <si>
    <t xml:space="preserve">(4000/60) =66,66</t>
  </si>
  <si>
    <t xml:space="preserve">ENERGIA ELÉTRICA</t>
  </si>
  <si>
    <t xml:space="preserve">ESTACIONAMENTO</t>
  </si>
  <si>
    <t xml:space="preserve">FUNCIONÁRIOS CESTA BASICA</t>
  </si>
  <si>
    <t xml:space="preserve">FUNCIONÁRIOS  FGTS</t>
  </si>
  <si>
    <t xml:space="preserve">FUNCIONÁRIOS  FGTS MULTA</t>
  </si>
  <si>
    <t xml:space="preserve">FUNCIONÁRIOS INSS PARTE EMPRESA</t>
  </si>
  <si>
    <t xml:space="preserve">FUNCIONÁRIOS PLANO DE SAUDE</t>
  </si>
  <si>
    <t xml:space="preserve">FUNCIONÁRIOS RESCISÃO</t>
  </si>
  <si>
    <t xml:space="preserve">FUNCIONÁRIOS SALÁRIOS</t>
  </si>
  <si>
    <t xml:space="preserve">FUNCIONÁRIOS VT E VR </t>
  </si>
  <si>
    <t xml:space="preserve">FUNCIONÁRIOS 13º SALÁRIO E FÉRIAS (PREVISÃO)</t>
  </si>
  <si>
    <t xml:space="preserve">FUNCIONÁRIOS OUTRAS DESPESAS (UNIFORMES)</t>
  </si>
  <si>
    <t xml:space="preserve">INFORMATICA E SISTEMA</t>
  </si>
  <si>
    <t xml:space="preserve">INTERNET</t>
  </si>
  <si>
    <t xml:space="preserve">IPVA</t>
  </si>
  <si>
    <t xml:space="preserve">JUROS </t>
  </si>
  <si>
    <t xml:space="preserve">LEASING</t>
  </si>
  <si>
    <t xml:space="preserve">LICENCIAMENTO</t>
  </si>
  <si>
    <t xml:space="preserve">LIMPEZA</t>
  </si>
  <si>
    <t xml:space="preserve">MANUTENÇÃO VEÍCULO</t>
  </si>
  <si>
    <t xml:space="preserve">MANUTENÇÕES DIVERSAS</t>
  </si>
  <si>
    <t xml:space="preserve">MARKETING DESPESAS E INVESTIMENTOS</t>
  </si>
  <si>
    <t xml:space="preserve">MATERIAL DE ESCRITORIO</t>
  </si>
  <si>
    <t xml:space="preserve">MATERIAL DE LIMPEZA</t>
  </si>
  <si>
    <t xml:space="preserve">IMPOSTO</t>
  </si>
  <si>
    <t xml:space="preserve">OUTRAS DESPESAS</t>
  </si>
  <si>
    <t xml:space="preserve">PRÓ LABORE (SÓCIOS)</t>
  </si>
  <si>
    <t xml:space="preserve">PROPAGANDA</t>
  </si>
  <si>
    <t xml:space="preserve">SEGURANÇA</t>
  </si>
  <si>
    <t xml:space="preserve">SEGURO DE VIDA</t>
  </si>
  <si>
    <t xml:space="preserve">SITE</t>
  </si>
  <si>
    <t xml:space="preserve">TARIFAS DIVERSAS BANCOS</t>
  </si>
  <si>
    <t xml:space="preserve">TÁXI</t>
  </si>
  <si>
    <t xml:space="preserve">TELEFONE</t>
  </si>
  <si>
    <r>
      <rPr>
        <sz val="11"/>
        <color rgb="FF000000"/>
        <rFont val="Arial"/>
        <family val="2"/>
        <charset val="1"/>
      </rPr>
      <t xml:space="preserve">Estabelecimento da </t>
    </r>
    <r>
      <rPr>
        <b val="true"/>
        <sz val="11"/>
        <color rgb="FF000000"/>
        <rFont val="Arial"/>
        <family val="2"/>
        <charset val="1"/>
      </rPr>
      <t xml:space="preserve">MÃO DE OBRA</t>
    </r>
    <r>
      <rPr>
        <sz val="11"/>
        <color rgb="FF000000"/>
        <rFont val="Arial"/>
        <family val="2"/>
        <charset val="1"/>
      </rPr>
      <t xml:space="preserve"> </t>
    </r>
    <r>
      <rPr>
        <b val="true"/>
        <sz val="11"/>
        <color rgb="FF000000"/>
        <rFont val="Arial"/>
        <family val="2"/>
        <charset val="1"/>
      </rPr>
      <t xml:space="preserve">DIRETA</t>
    </r>
    <r>
      <rPr>
        <sz val="11"/>
        <color rgb="FF000000"/>
        <rFont val="Arial"/>
        <family val="2"/>
        <charset val="1"/>
      </rPr>
      <t xml:space="preserve"> ou </t>
    </r>
    <r>
      <rPr>
        <b val="true"/>
        <sz val="11"/>
        <color rgb="FF000000"/>
        <rFont val="Arial"/>
        <family val="2"/>
        <charset val="1"/>
      </rPr>
      <t xml:space="preserve">CAPACIDADE PRODUTIVA DA EMPRESA</t>
    </r>
    <r>
      <rPr>
        <sz val="11"/>
        <color rgb="FF000000"/>
        <rFont val="Arial"/>
        <family val="2"/>
        <charset val="1"/>
      </rPr>
      <t xml:space="preserve"> conforme aba CAPACIDADE PRODUTIVA.</t>
    </r>
  </si>
  <si>
    <r>
      <rPr>
        <sz val="11"/>
        <color rgb="FF000000"/>
        <rFont val="Arial"/>
        <family val="2"/>
        <charset val="1"/>
      </rPr>
      <t xml:space="preserve">                        </t>
    </r>
    <r>
      <rPr>
        <b val="true"/>
        <sz val="11"/>
        <color rgb="FF000000"/>
        <rFont val="Arial"/>
        <family val="2"/>
        <charset val="1"/>
      </rPr>
      <t xml:space="preserve">IMPORTANTE</t>
    </r>
    <r>
      <rPr>
        <sz val="11"/>
        <color rgb="FF000000"/>
        <rFont val="Arial"/>
        <family val="2"/>
        <charset val="1"/>
      </rPr>
      <t xml:space="preserve">: </t>
    </r>
    <r>
      <rPr>
        <u val="single"/>
        <sz val="11"/>
        <color rgb="FF000000"/>
        <rFont val="Arial"/>
        <family val="2"/>
        <charset val="1"/>
      </rPr>
      <t xml:space="preserve">é o total das Horas Disponíveis</t>
    </r>
    <r>
      <rPr>
        <sz val="11"/>
        <color rgb="FF000000"/>
        <rFont val="Arial"/>
        <family val="2"/>
        <charset val="1"/>
      </rPr>
      <t xml:space="preserve">, ou seja, há uma quantidade legal de horas, mas essa Mão de Obra tem paradas </t>
    </r>
  </si>
  <si>
    <t xml:space="preserve">Com os dados das Despesas Fixas e Capacidade Produtiva da empresa (HORAS DISPONIBILIZADAS PELA MÃO DE OBRA DIRETA), </t>
  </si>
  <si>
    <t xml:space="preserve">vamos calcular o Custo Hora (aba CALCULANDO PREÇO: 1º Quadro).</t>
  </si>
  <si>
    <t xml:space="preserve">MÃO DE OBRA DIRETA OU CAPACIDADE PRODUTIVA</t>
  </si>
  <si>
    <t xml:space="preserve">&gt;&gt;&gt;&gt; Mão de Obra que executa o Serviço</t>
  </si>
  <si>
    <t xml:space="preserve">Número de pessoas produtivas </t>
  </si>
  <si>
    <r>
      <rPr>
        <sz val="10"/>
        <rFont val="Gadugi"/>
        <family val="2"/>
        <charset val="1"/>
      </rPr>
      <t xml:space="preserve">Horas diárias </t>
    </r>
    <r>
      <rPr>
        <b val="true"/>
        <sz val="11"/>
        <color rgb="FF262626"/>
        <rFont val="Gadugi"/>
        <family val="2"/>
        <charset val="1"/>
      </rPr>
      <t xml:space="preserve">máximas</t>
    </r>
    <r>
      <rPr>
        <sz val="11"/>
        <color rgb="FF262626"/>
        <rFont val="Gadugi"/>
        <family val="2"/>
        <charset val="1"/>
      </rPr>
      <t xml:space="preserve"> produtivas (média por pessoa)</t>
    </r>
  </si>
  <si>
    <t xml:space="preserve">Dias trabalhados no mês (média por pessoa)</t>
  </si>
  <si>
    <t xml:space="preserve">HORAS PRODUTIVAS MÁXIMAS NO MÊS</t>
  </si>
  <si>
    <t xml:space="preserve">% de produtividade</t>
  </si>
  <si>
    <t xml:space="preserve">Total de horas produtivas ou disponibilizadas no mês</t>
  </si>
  <si>
    <t xml:space="preserve">Com a apuração do total das Despesas Fixas Mensais e Capacidade Produtiva da empresa (HORAS DISPONIBILIZADAS PELA MÃO DE OBRA </t>
  </si>
  <si>
    <t xml:space="preserve">DIRETA), vamos calcular o Custo Hora (aba CALCULANDO PREÇO: 1º Passo)</t>
  </si>
  <si>
    <t xml:space="preserve">R$</t>
  </si>
  <si>
    <t xml:space="preserve">Capacidade Produtiva Disponivel</t>
  </si>
  <si>
    <t xml:space="preserve">Horas</t>
  </si>
  <si>
    <t xml:space="preserve">CUSTO HORA</t>
  </si>
  <si>
    <t xml:space="preserve">Agora, precismos estabelecer as horas previstas para execução do Serviço e multiplicar pelo Custo Hora para encontrar o Custo das Horas Totais</t>
  </si>
  <si>
    <t xml:space="preserve">HORAS TRABALHADAS NO SERVIÇO</t>
  </si>
  <si>
    <t xml:space="preserve">CUSTO HORA CALCULADO</t>
  </si>
  <si>
    <t xml:space="preserve">TOTAL DO CUSTO DO TRABALHO</t>
  </si>
  <si>
    <t xml:space="preserve">Neste momento, apuramos o total de Produtos ou Material utilizados para a execução do Serviço.</t>
  </si>
  <si>
    <t xml:space="preserve">TOTAL PRODUTO OU MATERIAL UTILIZADO NO SERVIÇO</t>
  </si>
  <si>
    <t xml:space="preserve">    Produto A: </t>
  </si>
  <si>
    <t xml:space="preserve">    Produto B:</t>
  </si>
  <si>
    <t xml:space="preserve">    Produto C:</t>
  </si>
  <si>
    <t xml:space="preserve">    Produto D:</t>
  </si>
  <si>
    <t xml:space="preserve">    Produto E:</t>
  </si>
  <si>
    <t xml:space="preserve">Somar os PERCENTUAIS de Impostos, Comissão, Taxas Administrativas de Cartões, Frete, Embalagem e Lucro que chamamos de Índices de </t>
  </si>
  <si>
    <t xml:space="preserve">Comercialização.</t>
  </si>
  <si>
    <t xml:space="preserve">Esse total PERCENTUAL deverá ser aplicado à soma do Custo Hora da Mão de Obra + Material aplicado.</t>
  </si>
  <si>
    <t xml:space="preserve">Essa aplicação não é direta mas através de um índice chamado Taxa de Marcação ou ``Mark Up´´ (``Mark Up´´ multiplicador).</t>
  </si>
  <si>
    <t xml:space="preserve">37,50% e não 60%. Assim, aplica-se o Mark Up (taxa marcação) através da fórmula: 100 / (100 - 60) = 2,50.</t>
  </si>
  <si>
    <t xml:space="preserve">Nessa fórmula, somente o percentual de margem desejada é que é atualizada. No caso, a margem pretendida é 60%.</t>
  </si>
  <si>
    <t xml:space="preserve">TOTAL DOS ÍNDICES DE COMERCIALIZAÇÃO</t>
  </si>
  <si>
    <t xml:space="preserve">%</t>
  </si>
  <si>
    <t xml:space="preserve">    Impostos</t>
  </si>
  <si>
    <t xml:space="preserve">    Comisssão</t>
  </si>
  <si>
    <t xml:space="preserve">    Taxa Administrativa de Cartões</t>
  </si>
  <si>
    <t xml:space="preserve">    Frete</t>
  </si>
  <si>
    <t xml:space="preserve">    Embalalgens</t>
  </si>
  <si>
    <t xml:space="preserve">    Lucro Desejado</t>
  </si>
  <si>
    <t xml:space="preserve">TOTAL DAS TAXAS DE INCIDÊNCIA</t>
  </si>
  <si>
    <t xml:space="preserve">CÁLCULO DO MARK UP MULTIPLICADOR</t>
  </si>
  <si>
    <t xml:space="preserve">    Margem Desejada (Índice de Comercialização)</t>
  </si>
  <si>
    <t xml:space="preserve">     Fórmula de Cálculo</t>
  </si>
  <si>
    <t xml:space="preserve">100 / (100 – 44)</t>
  </si>
  <si>
    <t xml:space="preserve">      Cálculo do Mark Up</t>
  </si>
  <si>
    <t xml:space="preserve">    Agora poderemos formar o Preço à Vista do Serviço, pois temos os dados necessários:</t>
  </si>
  <si>
    <t xml:space="preserve">    encontramos o Preço À Vista do Serviço conforme aba CALCULANDO PREÇO: 5º Quadro.</t>
  </si>
  <si>
    <t xml:space="preserve">VAMOS CALCULAR O PREÇO DE VENDA DO SERVIÇO</t>
  </si>
  <si>
    <t xml:space="preserve">1º</t>
  </si>
  <si>
    <t xml:space="preserve">2º</t>
  </si>
  <si>
    <t xml:space="preserve">3º</t>
  </si>
  <si>
    <t xml:space="preserve">Passos</t>
  </si>
  <si>
    <t xml:space="preserve">4º Passo</t>
  </si>
  <si>
    <t xml:space="preserve">CUSTO DAS HORAS</t>
  </si>
  <si>
    <t xml:space="preserve">    Produto A: Kit ar condicionado</t>
  </si>
  <si>
    <t xml:space="preserve">5º Passo</t>
  </si>
  <si>
    <t xml:space="preserve">6º Passo</t>
  </si>
  <si>
    <t xml:space="preserve">TAXA DE MARCAÇÃO (MULTIPLICADORA)</t>
  </si>
  <si>
    <t xml:space="preserve">FORMANDO O PREÇO DE VENDAS DO SERVIÇO</t>
  </si>
  <si>
    <t xml:space="preserve">  CUSTO DAS HORAS (R$)</t>
  </si>
  <si>
    <t xml:space="preserve">  CUSTO DOS PRODUTOS OU MATERIAIS (R$)</t>
  </si>
  <si>
    <t xml:space="preserve">TOTAL DO CUSTO (R$)</t>
  </si>
  <si>
    <t xml:space="preserve">7º Passo</t>
  </si>
  <si>
    <t xml:space="preserve">APLICAR A TAXA DE MARCAÇÃO</t>
  </si>
  <si>
    <t xml:space="preserve">PREÇO DE VENDA À VISTA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</si>
</sst>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"/>
    <numFmt numFmtId="166" formatCode="_-* #,##0.00_-;\-* #,##0.00_-;_-* \-??_-;_-@_-"/>
    <numFmt numFmtId="167" formatCode="&quot;VERDADEIRO&quot;;&quot;VERDADEIRO&quot;;&quot;FALSO&quot;"/>
    <numFmt numFmtId="168" formatCode="0.00%"/>
    <numFmt numFmtId="169" formatCode="0.00"/>
    <numFmt numFmtId="170" formatCode="&quot;R$ &quot;#,##0.00"/>
    <numFmt numFmtId="171" formatCode="0%"/>
  </numFmts>
  <fonts count="2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Gadugi"/>
      <family val="2"/>
      <charset val="1"/>
    </font>
    <font>
      <sz val="14"/>
      <color rgb="FF000000"/>
      <name val="Gadugi"/>
      <family val="2"/>
      <charset val="1"/>
    </font>
    <font>
      <sz val="18"/>
      <color rgb="FF0071BA"/>
      <name val="Gadugi"/>
      <family val="0"/>
    </font>
    <font>
      <b val="true"/>
      <sz val="11"/>
      <color rgb="FF000000"/>
      <name val="Gadugi"/>
      <family val="2"/>
      <charset val="1"/>
    </font>
    <font>
      <u val="single"/>
      <sz val="11"/>
      <color rgb="FF000000"/>
      <name val="Gadugi"/>
      <family val="2"/>
      <charset val="1"/>
    </font>
    <font>
      <b val="true"/>
      <sz val="18"/>
      <color rgb="FFC00000"/>
      <name val="Gadugi"/>
      <family val="2"/>
      <charset val="1"/>
    </font>
    <font>
      <sz val="10"/>
      <color rgb="FF000000"/>
      <name val="Gadugi"/>
      <family val="2"/>
      <charset val="1"/>
    </font>
    <font>
      <b val="true"/>
      <sz val="11"/>
      <color rgb="FFFFFFFF"/>
      <name val="Gadugi"/>
      <family val="2"/>
      <charset val="1"/>
    </font>
    <font>
      <sz val="10"/>
      <name val="Gadug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u val="single"/>
      <sz val="11"/>
      <color rgb="FF000000"/>
      <name val="Arial"/>
      <family val="2"/>
      <charset val="1"/>
    </font>
    <font>
      <b val="true"/>
      <sz val="12"/>
      <color rgb="FFFFFFFF"/>
      <name val="Gadugi"/>
      <family val="2"/>
      <charset val="1"/>
    </font>
    <font>
      <b val="true"/>
      <sz val="11"/>
      <color rgb="FF262626"/>
      <name val="Gadugi"/>
      <family val="2"/>
      <charset val="1"/>
    </font>
    <font>
      <sz val="11"/>
      <color rgb="FF262626"/>
      <name val="Gadugi"/>
      <family val="2"/>
      <charset val="1"/>
    </font>
    <font>
      <b val="true"/>
      <sz val="10"/>
      <name val="Gadugi"/>
      <family val="2"/>
      <charset val="1"/>
    </font>
    <font>
      <sz val="11"/>
      <color rgb="FFFFFFFF"/>
      <name val="Gadugi"/>
      <family val="2"/>
      <charset val="1"/>
    </font>
    <font>
      <sz val="11"/>
      <color rgb="FF000000"/>
      <name val="Eras Medium ITC"/>
      <family val="2"/>
      <charset val="1"/>
    </font>
    <font>
      <b val="true"/>
      <sz val="11"/>
      <color rgb="FF0071BA"/>
      <name val="Gadug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9F1FF"/>
        <bgColor rgb="FFDEEBF7"/>
      </patternFill>
    </fill>
    <fill>
      <patternFill patternType="solid">
        <fgColor rgb="FFFFFFFF"/>
        <bgColor rgb="FFFFFFCC"/>
      </patternFill>
    </fill>
    <fill>
      <patternFill patternType="solid">
        <fgColor rgb="FFDAE3F3"/>
        <bgColor rgb="FFDEEBF7"/>
      </patternFill>
    </fill>
    <fill>
      <patternFill patternType="solid">
        <fgColor rgb="FF0071BA"/>
        <bgColor rgb="FF008080"/>
      </patternFill>
    </fill>
    <fill>
      <patternFill patternType="solid">
        <fgColor rgb="FFDEEBF7"/>
        <bgColor rgb="FFDAE3F3"/>
      </patternFill>
    </fill>
    <fill>
      <patternFill patternType="solid">
        <fgColor rgb="FFBDD7EE"/>
        <bgColor rgb="FFDAE3F3"/>
      </patternFill>
    </fill>
    <fill>
      <patternFill patternType="solid">
        <fgColor rgb="FF5BC1FF"/>
        <bgColor rgb="FF99CC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Dashed">
        <color rgb="FF0071BA"/>
      </left>
      <right style="mediumDashed">
        <color rgb="FF0071BA"/>
      </right>
      <top style="mediumDashed">
        <color rgb="FF0071BA"/>
      </top>
      <bottom/>
      <diagonal/>
    </border>
    <border diagonalUp="false" diagonalDown="false">
      <left style="mediumDashed">
        <color rgb="FF0071BA"/>
      </left>
      <right style="mediumDashed">
        <color rgb="FF0071BA"/>
      </right>
      <top/>
      <bottom/>
      <diagonal/>
    </border>
    <border diagonalUp="false" diagonalDown="false">
      <left style="mediumDashed">
        <color rgb="FF0071BA"/>
      </left>
      <right style="mediumDashed">
        <color rgb="FF0071BA"/>
      </right>
      <top/>
      <bottom style="mediumDashed">
        <color rgb="FF0071BA"/>
      </bottom>
      <diagonal/>
    </border>
    <border diagonalUp="false" diagonalDown="false">
      <left style="dotted">
        <color rgb="FF595959"/>
      </left>
      <right style="dotted">
        <color rgb="FF595959"/>
      </right>
      <top/>
      <bottom style="dotted">
        <color rgb="FF595959"/>
      </bottom>
      <diagonal/>
    </border>
    <border diagonalUp="false" diagonalDown="false">
      <left style="dotted">
        <color rgb="FF595959"/>
      </left>
      <right style="dotted">
        <color rgb="FF595959"/>
      </right>
      <top style="dotted">
        <color rgb="FF595959"/>
      </top>
      <bottom style="dotted">
        <color rgb="FF595959"/>
      </bottom>
      <diagonal/>
    </border>
    <border diagonalUp="false" diagonalDown="false">
      <left style="mediumDashed">
        <color rgb="FF0071BA"/>
      </left>
      <right style="mediumDashed">
        <color rgb="FF0071BA"/>
      </right>
      <top style="mediumDashed">
        <color rgb="FF0071BA"/>
      </top>
      <bottom style="mediumDashed">
        <color rgb="FF0071BA"/>
      </bottom>
      <diagonal/>
    </border>
    <border diagonalUp="false" diagonalDown="false">
      <left style="dotted">
        <color rgb="FF7F7F7F"/>
      </left>
      <right style="dotted">
        <color rgb="FF7F7F7F"/>
      </right>
      <top style="dotted">
        <color rgb="FF7F7F7F"/>
      </top>
      <bottom style="dotted">
        <color rgb="FF7F7F7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6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2" fillId="6" borderId="4" xfId="15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2" fillId="7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2" fillId="7" borderId="5" xfId="15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6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2" fillId="6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12" fillId="6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9" fillId="6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19" fillId="6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3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6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7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2" fillId="7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2" fillId="6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1" fillId="5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2" fillId="6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2" fillId="6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2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2" fillId="6" borderId="4" xfId="1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6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2" fillId="6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2" fillId="6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8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2" fillId="8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2" fillId="8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2" fillId="6" borderId="7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2" fillId="8" borderId="7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0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9F1FF"/>
      <rgbColor rgb="FF660066"/>
      <rgbColor rgb="FFFF8080"/>
      <rgbColor rgb="FF0071BA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DAE3F3"/>
      <rgbColor rgb="FFFFFF99"/>
      <rgbColor rgb="FF99CCFF"/>
      <rgbColor rgb="FFFF99CC"/>
      <rgbColor rgb="FFCC99FF"/>
      <rgbColor rgb="FFFFCC99"/>
      <rgbColor rgb="FF3366FF"/>
      <rgbColor rgb="FF5BC1FF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62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25560</xdr:colOff>
      <xdr:row>0</xdr:row>
      <xdr:rowOff>0</xdr:rowOff>
    </xdr:from>
    <xdr:to>
      <xdr:col>17</xdr:col>
      <xdr:colOff>244440</xdr:colOff>
      <xdr:row>42</xdr:row>
      <xdr:rowOff>11520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25560" y="0"/>
          <a:ext cx="13906800" cy="8012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133200</xdr:rowOff>
    </xdr:from>
    <xdr:to>
      <xdr:col>1</xdr:col>
      <xdr:colOff>1001160</xdr:colOff>
      <xdr:row>2</xdr:row>
      <xdr:rowOff>160560</xdr:rowOff>
    </xdr:to>
    <xdr:pic>
      <xdr:nvPicPr>
        <xdr:cNvPr id="41" name="Imagem 2" descr=""/>
        <xdr:cNvPicPr/>
      </xdr:nvPicPr>
      <xdr:blipFill>
        <a:blip r:embed="rId1"/>
        <a:stretch/>
      </xdr:blipFill>
      <xdr:spPr>
        <a:xfrm>
          <a:off x="342360" y="133200"/>
          <a:ext cx="1001160" cy="6559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1269000</xdr:colOff>
      <xdr:row>0</xdr:row>
      <xdr:rowOff>123840</xdr:rowOff>
    </xdr:from>
    <xdr:to>
      <xdr:col>1</xdr:col>
      <xdr:colOff>7116120</xdr:colOff>
      <xdr:row>2</xdr:row>
      <xdr:rowOff>113400</xdr:rowOff>
    </xdr:to>
    <xdr:sp>
      <xdr:nvSpPr>
        <xdr:cNvPr id="42" name="CaixaDeTexto 3"/>
        <xdr:cNvSpPr/>
      </xdr:nvSpPr>
      <xdr:spPr>
        <a:xfrm>
          <a:off x="1611360" y="123840"/>
          <a:ext cx="5847120" cy="6181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800" spc="-1" strike="noStrike">
              <a:solidFill>
                <a:srgbClr val="0071ba"/>
              </a:solidFill>
              <a:latin typeface="Gadugi"/>
              <a:ea typeface="Gadugi"/>
            </a:rPr>
            <a:t>7º PASSO - CALCULANDO O PREÇO</a:t>
          </a:r>
          <a:endParaRPr b="0" lang="pt-BR" sz="1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7545960</xdr:colOff>
      <xdr:row>1</xdr:row>
      <xdr:rowOff>0</xdr:rowOff>
    </xdr:from>
    <xdr:to>
      <xdr:col>1</xdr:col>
      <xdr:colOff>8573400</xdr:colOff>
      <xdr:row>2</xdr:row>
      <xdr:rowOff>8640</xdr:rowOff>
    </xdr:to>
    <xdr:grpSp>
      <xdr:nvGrpSpPr>
        <xdr:cNvPr id="43" name="Agrupar 4"/>
        <xdr:cNvGrpSpPr/>
      </xdr:nvGrpSpPr>
      <xdr:grpSpPr>
        <a:xfrm>
          <a:off x="7888320" y="190440"/>
          <a:ext cx="1027440" cy="446760"/>
          <a:chOff x="7888320" y="190440"/>
          <a:chExt cx="1027440" cy="446760"/>
        </a:xfrm>
      </xdr:grpSpPr>
      <xdr:sp>
        <xdr:nvSpPr>
          <xdr:cNvPr id="44" name="Paralelogramo 5"/>
          <xdr:cNvSpPr/>
        </xdr:nvSpPr>
        <xdr:spPr>
          <a:xfrm>
            <a:off x="7888320" y="190440"/>
            <a:ext cx="419760" cy="214560"/>
          </a:xfrm>
          <a:prstGeom prst="parallelogram">
            <a:avLst>
              <a:gd name="adj" fmla="val 25000"/>
            </a:avLst>
          </a:prstGeom>
          <a:solidFill>
            <a:srgbClr val="00b0f0"/>
          </a:solidFill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  <xdr:sp>
        <xdr:nvSpPr>
          <xdr:cNvPr id="45" name="Paralelogramo 6"/>
          <xdr:cNvSpPr/>
        </xdr:nvSpPr>
        <xdr:spPr>
          <a:xfrm>
            <a:off x="8192160" y="406080"/>
            <a:ext cx="723600" cy="231120"/>
          </a:xfrm>
          <a:prstGeom prst="parallelogram">
            <a:avLst>
              <a:gd name="adj" fmla="val 25000"/>
            </a:avLst>
          </a:prstGeom>
          <a:solidFill>
            <a:srgbClr val="0071ba"/>
          </a:solidFill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361800</xdr:colOff>
      <xdr:row>2</xdr:row>
      <xdr:rowOff>171360</xdr:rowOff>
    </xdr:from>
    <xdr:to>
      <xdr:col>4</xdr:col>
      <xdr:colOff>551160</xdr:colOff>
      <xdr:row>8</xdr:row>
      <xdr:rowOff>8280</xdr:rowOff>
    </xdr:to>
    <xdr:sp>
      <xdr:nvSpPr>
        <xdr:cNvPr id="46" name="Chave direita 1"/>
        <xdr:cNvSpPr/>
      </xdr:nvSpPr>
      <xdr:spPr>
        <a:xfrm>
          <a:off x="6574680" y="552240"/>
          <a:ext cx="189360" cy="979920"/>
        </a:xfrm>
        <a:prstGeom prst="rightBrace">
          <a:avLst>
            <a:gd name="adj1" fmla="val 8333"/>
            <a:gd name="adj2" fmla="val 50000"/>
          </a:avLst>
        </a:prstGeom>
        <a:noFill/>
        <a:ln w="6350">
          <a:solidFill>
            <a:srgbClr val="5b9bd5"/>
          </a:solidFill>
          <a:miter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4</xdr:col>
      <xdr:colOff>361800</xdr:colOff>
      <xdr:row>8</xdr:row>
      <xdr:rowOff>114480</xdr:rowOff>
    </xdr:from>
    <xdr:to>
      <xdr:col>4</xdr:col>
      <xdr:colOff>646560</xdr:colOff>
      <xdr:row>11</xdr:row>
      <xdr:rowOff>18000</xdr:rowOff>
    </xdr:to>
    <xdr:sp>
      <xdr:nvSpPr>
        <xdr:cNvPr id="47" name="Chave direita 2"/>
        <xdr:cNvSpPr/>
      </xdr:nvSpPr>
      <xdr:spPr>
        <a:xfrm>
          <a:off x="6574680" y="1638360"/>
          <a:ext cx="284760" cy="475200"/>
        </a:xfrm>
        <a:prstGeom prst="rightBrace">
          <a:avLst>
            <a:gd name="adj1" fmla="val 8333"/>
            <a:gd name="adj2" fmla="val 50000"/>
          </a:avLst>
        </a:prstGeom>
        <a:noFill/>
        <a:ln w="6350">
          <a:solidFill>
            <a:srgbClr val="5b9bd5"/>
          </a:solidFill>
          <a:miter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4</xdr:col>
      <xdr:colOff>399960</xdr:colOff>
      <xdr:row>12</xdr:row>
      <xdr:rowOff>104760</xdr:rowOff>
    </xdr:from>
    <xdr:to>
      <xdr:col>4</xdr:col>
      <xdr:colOff>703800</xdr:colOff>
      <xdr:row>18</xdr:row>
      <xdr:rowOff>8280</xdr:rowOff>
    </xdr:to>
    <xdr:sp>
      <xdr:nvSpPr>
        <xdr:cNvPr id="48" name="Chave direita 3"/>
        <xdr:cNvSpPr/>
      </xdr:nvSpPr>
      <xdr:spPr>
        <a:xfrm>
          <a:off x="6612840" y="2390760"/>
          <a:ext cx="303840" cy="1046520"/>
        </a:xfrm>
        <a:prstGeom prst="rightBrace">
          <a:avLst>
            <a:gd name="adj1" fmla="val 8333"/>
            <a:gd name="adj2" fmla="val 52703"/>
          </a:avLst>
        </a:prstGeom>
        <a:noFill/>
        <a:ln w="6350">
          <a:solidFill>
            <a:srgbClr val="5b9bd5"/>
          </a:solidFill>
          <a:miter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4</xdr:col>
      <xdr:colOff>399960</xdr:colOff>
      <xdr:row>19</xdr:row>
      <xdr:rowOff>19080</xdr:rowOff>
    </xdr:from>
    <xdr:to>
      <xdr:col>4</xdr:col>
      <xdr:colOff>627480</xdr:colOff>
      <xdr:row>29</xdr:row>
      <xdr:rowOff>27360</xdr:rowOff>
    </xdr:to>
    <xdr:sp>
      <xdr:nvSpPr>
        <xdr:cNvPr id="49" name="Chave direita 4"/>
        <xdr:cNvSpPr/>
      </xdr:nvSpPr>
      <xdr:spPr>
        <a:xfrm>
          <a:off x="6612840" y="3638520"/>
          <a:ext cx="227520" cy="1913400"/>
        </a:xfrm>
        <a:prstGeom prst="rightBrace">
          <a:avLst>
            <a:gd name="adj1" fmla="val 8333"/>
            <a:gd name="adj2" fmla="val 50000"/>
          </a:avLst>
        </a:prstGeom>
        <a:noFill/>
        <a:ln w="6350">
          <a:solidFill>
            <a:srgbClr val="5b9bd5"/>
          </a:solidFill>
          <a:miter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4</xdr:col>
      <xdr:colOff>428760</xdr:colOff>
      <xdr:row>32</xdr:row>
      <xdr:rowOff>181080</xdr:rowOff>
    </xdr:from>
    <xdr:to>
      <xdr:col>4</xdr:col>
      <xdr:colOff>656280</xdr:colOff>
      <xdr:row>37</xdr:row>
      <xdr:rowOff>189360</xdr:rowOff>
    </xdr:to>
    <xdr:sp>
      <xdr:nvSpPr>
        <xdr:cNvPr id="50" name="Chave direita 5"/>
        <xdr:cNvSpPr/>
      </xdr:nvSpPr>
      <xdr:spPr>
        <a:xfrm>
          <a:off x="6641640" y="6276960"/>
          <a:ext cx="227520" cy="960840"/>
        </a:xfrm>
        <a:prstGeom prst="rightBrace">
          <a:avLst>
            <a:gd name="adj1" fmla="val 8333"/>
            <a:gd name="adj2" fmla="val 50000"/>
          </a:avLst>
        </a:prstGeom>
        <a:noFill/>
        <a:ln w="6350">
          <a:solidFill>
            <a:srgbClr val="5b9bd5"/>
          </a:solidFill>
          <a:miter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102600</xdr:colOff>
      <xdr:row>0</xdr:row>
      <xdr:rowOff>19080</xdr:rowOff>
    </xdr:from>
    <xdr:to>
      <xdr:col>1</xdr:col>
      <xdr:colOff>1103760</xdr:colOff>
      <xdr:row>2</xdr:row>
      <xdr:rowOff>180000</xdr:rowOff>
    </xdr:to>
    <xdr:pic>
      <xdr:nvPicPr>
        <xdr:cNvPr id="1" name="Imagem 1" descr=""/>
        <xdr:cNvPicPr/>
      </xdr:nvPicPr>
      <xdr:blipFill>
        <a:blip r:embed="rId1"/>
        <a:stretch/>
      </xdr:blipFill>
      <xdr:spPr>
        <a:xfrm>
          <a:off x="243720" y="19080"/>
          <a:ext cx="1001160" cy="6562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1371600</xdr:colOff>
      <xdr:row>0</xdr:row>
      <xdr:rowOff>9360</xdr:rowOff>
    </xdr:from>
    <xdr:to>
      <xdr:col>1</xdr:col>
      <xdr:colOff>7218720</xdr:colOff>
      <xdr:row>2</xdr:row>
      <xdr:rowOff>111240</xdr:rowOff>
    </xdr:to>
    <xdr:sp>
      <xdr:nvSpPr>
        <xdr:cNvPr id="2" name="CaixaDeTexto 2"/>
        <xdr:cNvSpPr/>
      </xdr:nvSpPr>
      <xdr:spPr>
        <a:xfrm>
          <a:off x="1512720" y="9360"/>
          <a:ext cx="5847120" cy="597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800" spc="-1" strike="noStrike">
              <a:solidFill>
                <a:srgbClr val="0071ba"/>
              </a:solidFill>
              <a:latin typeface="Gadugi"/>
              <a:ea typeface="Gadugi"/>
            </a:rPr>
            <a:t>DEFINIÇÃO PREÇO DE VENDA - SERVIÇOS</a:t>
          </a:r>
          <a:endParaRPr b="0" lang="pt-BR" sz="1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7648560</xdr:colOff>
      <xdr:row>0</xdr:row>
      <xdr:rowOff>76320</xdr:rowOff>
    </xdr:from>
    <xdr:to>
      <xdr:col>1</xdr:col>
      <xdr:colOff>8676000</xdr:colOff>
      <xdr:row>2</xdr:row>
      <xdr:rowOff>27360</xdr:rowOff>
    </xdr:to>
    <xdr:grpSp>
      <xdr:nvGrpSpPr>
        <xdr:cNvPr id="3" name="Agrupar 3"/>
        <xdr:cNvGrpSpPr/>
      </xdr:nvGrpSpPr>
      <xdr:grpSpPr>
        <a:xfrm>
          <a:off x="7789680" y="76320"/>
          <a:ext cx="1027440" cy="446400"/>
          <a:chOff x="7789680" y="76320"/>
          <a:chExt cx="1027440" cy="446400"/>
        </a:xfrm>
      </xdr:grpSpPr>
      <xdr:sp>
        <xdr:nvSpPr>
          <xdr:cNvPr id="4" name="Paralelogramo 4"/>
          <xdr:cNvSpPr/>
        </xdr:nvSpPr>
        <xdr:spPr>
          <a:xfrm>
            <a:off x="7789680" y="76320"/>
            <a:ext cx="419760" cy="214560"/>
          </a:xfrm>
          <a:prstGeom prst="parallelogram">
            <a:avLst>
              <a:gd name="adj" fmla="val 25000"/>
            </a:avLst>
          </a:prstGeom>
          <a:solidFill>
            <a:srgbClr val="00b0f0"/>
          </a:solidFill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  <xdr:sp>
        <xdr:nvSpPr>
          <xdr:cNvPr id="5" name="Paralelogramo 5"/>
          <xdr:cNvSpPr/>
        </xdr:nvSpPr>
        <xdr:spPr>
          <a:xfrm>
            <a:off x="8093520" y="291600"/>
            <a:ext cx="723600" cy="231120"/>
          </a:xfrm>
          <a:prstGeom prst="parallelogram">
            <a:avLst>
              <a:gd name="adj" fmla="val 25000"/>
            </a:avLst>
          </a:prstGeom>
          <a:solidFill>
            <a:srgbClr val="0071ba"/>
          </a:solidFill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</xdr:row>
      <xdr:rowOff>9360</xdr:rowOff>
    </xdr:from>
    <xdr:to>
      <xdr:col>1</xdr:col>
      <xdr:colOff>1001160</xdr:colOff>
      <xdr:row>1</xdr:row>
      <xdr:rowOff>665280</xdr:rowOff>
    </xdr:to>
    <xdr:pic>
      <xdr:nvPicPr>
        <xdr:cNvPr id="6" name="Imagem 2" descr=""/>
        <xdr:cNvPicPr/>
      </xdr:nvPicPr>
      <xdr:blipFill>
        <a:blip r:embed="rId1"/>
        <a:stretch/>
      </xdr:blipFill>
      <xdr:spPr>
        <a:xfrm>
          <a:off x="130680" y="199800"/>
          <a:ext cx="1001160" cy="6559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1269000</xdr:colOff>
      <xdr:row>1</xdr:row>
      <xdr:rowOff>0</xdr:rowOff>
    </xdr:from>
    <xdr:to>
      <xdr:col>1</xdr:col>
      <xdr:colOff>7116120</xdr:colOff>
      <xdr:row>1</xdr:row>
      <xdr:rowOff>618120</xdr:rowOff>
    </xdr:to>
    <xdr:sp>
      <xdr:nvSpPr>
        <xdr:cNvPr id="7" name="CaixaDeTexto 3"/>
        <xdr:cNvSpPr/>
      </xdr:nvSpPr>
      <xdr:spPr>
        <a:xfrm>
          <a:off x="1399680" y="190440"/>
          <a:ext cx="5847120" cy="6181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800" spc="-1" strike="noStrike">
              <a:solidFill>
                <a:srgbClr val="0071ba"/>
              </a:solidFill>
              <a:latin typeface="Gadugi"/>
              <a:ea typeface="Gadugi"/>
            </a:rPr>
            <a:t>COMO FORMAR PREÇOS DE SERVIÇÕS</a:t>
          </a:r>
          <a:endParaRPr b="0" lang="pt-BR" sz="1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7545960</xdr:colOff>
      <xdr:row>1</xdr:row>
      <xdr:rowOff>66600</xdr:rowOff>
    </xdr:from>
    <xdr:to>
      <xdr:col>1</xdr:col>
      <xdr:colOff>8573400</xdr:colOff>
      <xdr:row>1</xdr:row>
      <xdr:rowOff>513360</xdr:rowOff>
    </xdr:to>
    <xdr:grpSp>
      <xdr:nvGrpSpPr>
        <xdr:cNvPr id="8" name="Agrupar 4"/>
        <xdr:cNvGrpSpPr/>
      </xdr:nvGrpSpPr>
      <xdr:grpSpPr>
        <a:xfrm>
          <a:off x="7676640" y="257040"/>
          <a:ext cx="1027440" cy="446760"/>
          <a:chOff x="7676640" y="257040"/>
          <a:chExt cx="1027440" cy="446760"/>
        </a:xfrm>
      </xdr:grpSpPr>
      <xdr:sp>
        <xdr:nvSpPr>
          <xdr:cNvPr id="9" name="Paralelogramo 5"/>
          <xdr:cNvSpPr/>
        </xdr:nvSpPr>
        <xdr:spPr>
          <a:xfrm>
            <a:off x="7676640" y="257040"/>
            <a:ext cx="419760" cy="214560"/>
          </a:xfrm>
          <a:prstGeom prst="parallelogram">
            <a:avLst>
              <a:gd name="adj" fmla="val 25000"/>
            </a:avLst>
          </a:prstGeom>
          <a:solidFill>
            <a:srgbClr val="00b0f0"/>
          </a:solidFill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  <xdr:sp>
        <xdr:nvSpPr>
          <xdr:cNvPr id="10" name="Paralelogramo 6"/>
          <xdr:cNvSpPr/>
        </xdr:nvSpPr>
        <xdr:spPr>
          <a:xfrm>
            <a:off x="7980480" y="472680"/>
            <a:ext cx="723600" cy="231120"/>
          </a:xfrm>
          <a:prstGeom prst="parallelogram">
            <a:avLst>
              <a:gd name="adj" fmla="val 25000"/>
            </a:avLst>
          </a:prstGeom>
          <a:solidFill>
            <a:srgbClr val="0071ba"/>
          </a:solidFill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</xdr:row>
      <xdr:rowOff>9360</xdr:rowOff>
    </xdr:from>
    <xdr:to>
      <xdr:col>1</xdr:col>
      <xdr:colOff>1001160</xdr:colOff>
      <xdr:row>1</xdr:row>
      <xdr:rowOff>665280</xdr:rowOff>
    </xdr:to>
    <xdr:pic>
      <xdr:nvPicPr>
        <xdr:cNvPr id="11" name="Imagem 7" descr=""/>
        <xdr:cNvPicPr/>
      </xdr:nvPicPr>
      <xdr:blipFill>
        <a:blip r:embed="rId1"/>
        <a:stretch/>
      </xdr:blipFill>
      <xdr:spPr>
        <a:xfrm>
          <a:off x="141120" y="199800"/>
          <a:ext cx="1001160" cy="6559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1269000</xdr:colOff>
      <xdr:row>1</xdr:row>
      <xdr:rowOff>0</xdr:rowOff>
    </xdr:from>
    <xdr:to>
      <xdr:col>1</xdr:col>
      <xdr:colOff>7116120</xdr:colOff>
      <xdr:row>1</xdr:row>
      <xdr:rowOff>618120</xdr:rowOff>
    </xdr:to>
    <xdr:sp>
      <xdr:nvSpPr>
        <xdr:cNvPr id="12" name="CaixaDeTexto 8"/>
        <xdr:cNvSpPr/>
      </xdr:nvSpPr>
      <xdr:spPr>
        <a:xfrm>
          <a:off x="1410120" y="190440"/>
          <a:ext cx="5847120" cy="6181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800" spc="-1" strike="noStrike">
              <a:solidFill>
                <a:srgbClr val="0071ba"/>
              </a:solidFill>
              <a:latin typeface="Gadugi"/>
              <a:ea typeface="Gadugi"/>
            </a:rPr>
            <a:t>1º PASSO - DESPESAS FIXAS</a:t>
          </a:r>
          <a:endParaRPr b="0" lang="pt-BR" sz="1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7545960</xdr:colOff>
      <xdr:row>1</xdr:row>
      <xdr:rowOff>66600</xdr:rowOff>
    </xdr:from>
    <xdr:to>
      <xdr:col>1</xdr:col>
      <xdr:colOff>8573400</xdr:colOff>
      <xdr:row>1</xdr:row>
      <xdr:rowOff>513360</xdr:rowOff>
    </xdr:to>
    <xdr:grpSp>
      <xdr:nvGrpSpPr>
        <xdr:cNvPr id="13" name="Agrupar 9"/>
        <xdr:cNvGrpSpPr/>
      </xdr:nvGrpSpPr>
      <xdr:grpSpPr>
        <a:xfrm>
          <a:off x="7687080" y="257040"/>
          <a:ext cx="1027440" cy="446760"/>
          <a:chOff x="7687080" y="257040"/>
          <a:chExt cx="1027440" cy="446760"/>
        </a:xfrm>
      </xdr:grpSpPr>
      <xdr:sp>
        <xdr:nvSpPr>
          <xdr:cNvPr id="14" name="Paralelogramo 10"/>
          <xdr:cNvSpPr/>
        </xdr:nvSpPr>
        <xdr:spPr>
          <a:xfrm>
            <a:off x="7687080" y="257040"/>
            <a:ext cx="419760" cy="214560"/>
          </a:xfrm>
          <a:prstGeom prst="parallelogram">
            <a:avLst>
              <a:gd name="adj" fmla="val 25000"/>
            </a:avLst>
          </a:prstGeom>
          <a:solidFill>
            <a:srgbClr val="00b0f0"/>
          </a:solidFill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  <xdr:sp>
        <xdr:nvSpPr>
          <xdr:cNvPr id="15" name="Paralelogramo 11"/>
          <xdr:cNvSpPr/>
        </xdr:nvSpPr>
        <xdr:spPr>
          <a:xfrm>
            <a:off x="7990920" y="472680"/>
            <a:ext cx="723600" cy="231120"/>
          </a:xfrm>
          <a:prstGeom prst="parallelogram">
            <a:avLst>
              <a:gd name="adj" fmla="val 25000"/>
            </a:avLst>
          </a:prstGeom>
          <a:solidFill>
            <a:srgbClr val="0071ba"/>
          </a:solidFill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190440</xdr:colOff>
      <xdr:row>1</xdr:row>
      <xdr:rowOff>0</xdr:rowOff>
    </xdr:from>
    <xdr:to>
      <xdr:col>1</xdr:col>
      <xdr:colOff>1191600</xdr:colOff>
      <xdr:row>2</xdr:row>
      <xdr:rowOff>36720</xdr:rowOff>
    </xdr:to>
    <xdr:pic>
      <xdr:nvPicPr>
        <xdr:cNvPr id="16" name="Imagem 3" descr=""/>
        <xdr:cNvPicPr/>
      </xdr:nvPicPr>
      <xdr:blipFill>
        <a:blip r:embed="rId1"/>
        <a:stretch/>
      </xdr:blipFill>
      <xdr:spPr>
        <a:xfrm>
          <a:off x="452160" y="190440"/>
          <a:ext cx="1001160" cy="6559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1459440</xdr:colOff>
      <xdr:row>0</xdr:row>
      <xdr:rowOff>181080</xdr:rowOff>
    </xdr:from>
    <xdr:to>
      <xdr:col>1</xdr:col>
      <xdr:colOff>7306560</xdr:colOff>
      <xdr:row>1</xdr:row>
      <xdr:rowOff>608760</xdr:rowOff>
    </xdr:to>
    <xdr:sp>
      <xdr:nvSpPr>
        <xdr:cNvPr id="17" name="CaixaDeTexto 4"/>
        <xdr:cNvSpPr/>
      </xdr:nvSpPr>
      <xdr:spPr>
        <a:xfrm>
          <a:off x="1721160" y="181080"/>
          <a:ext cx="5847120" cy="6181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800" spc="-1" strike="noStrike">
              <a:solidFill>
                <a:srgbClr val="0071ba"/>
              </a:solidFill>
              <a:latin typeface="Gadugi"/>
              <a:ea typeface="Gadugi"/>
            </a:rPr>
            <a:t>2º PASSO - CAPACIDADE PRODUTIVA</a:t>
          </a:r>
          <a:endParaRPr b="0" lang="pt-BR" sz="1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7736400</xdr:colOff>
      <xdr:row>1</xdr:row>
      <xdr:rowOff>57240</xdr:rowOff>
    </xdr:from>
    <xdr:to>
      <xdr:col>1</xdr:col>
      <xdr:colOff>8763840</xdr:colOff>
      <xdr:row>1</xdr:row>
      <xdr:rowOff>503640</xdr:rowOff>
    </xdr:to>
    <xdr:grpSp>
      <xdr:nvGrpSpPr>
        <xdr:cNvPr id="18" name="Agrupar 5"/>
        <xdr:cNvGrpSpPr/>
      </xdr:nvGrpSpPr>
      <xdr:grpSpPr>
        <a:xfrm>
          <a:off x="7998120" y="247680"/>
          <a:ext cx="1027440" cy="446400"/>
          <a:chOff x="7998120" y="247680"/>
          <a:chExt cx="1027440" cy="446400"/>
        </a:xfrm>
      </xdr:grpSpPr>
      <xdr:sp>
        <xdr:nvSpPr>
          <xdr:cNvPr id="19" name="Paralelogramo 6"/>
          <xdr:cNvSpPr/>
        </xdr:nvSpPr>
        <xdr:spPr>
          <a:xfrm>
            <a:off x="7998120" y="247680"/>
            <a:ext cx="419760" cy="214560"/>
          </a:xfrm>
          <a:prstGeom prst="parallelogram">
            <a:avLst>
              <a:gd name="adj" fmla="val 25000"/>
            </a:avLst>
          </a:prstGeom>
          <a:solidFill>
            <a:srgbClr val="00b0f0"/>
          </a:solidFill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  <xdr:sp>
        <xdr:nvSpPr>
          <xdr:cNvPr id="20" name="Paralelogramo 7"/>
          <xdr:cNvSpPr/>
        </xdr:nvSpPr>
        <xdr:spPr>
          <a:xfrm>
            <a:off x="8301960" y="462960"/>
            <a:ext cx="723600" cy="231120"/>
          </a:xfrm>
          <a:prstGeom prst="parallelogram">
            <a:avLst>
              <a:gd name="adj" fmla="val 25000"/>
            </a:avLst>
          </a:prstGeom>
          <a:solidFill>
            <a:srgbClr val="0071ba"/>
          </a:solidFill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85680</xdr:colOff>
      <xdr:row>1</xdr:row>
      <xdr:rowOff>38160</xdr:rowOff>
    </xdr:from>
    <xdr:to>
      <xdr:col>1</xdr:col>
      <xdr:colOff>1086840</xdr:colOff>
      <xdr:row>2</xdr:row>
      <xdr:rowOff>84600</xdr:rowOff>
    </xdr:to>
    <xdr:pic>
      <xdr:nvPicPr>
        <xdr:cNvPr id="21" name="Imagem 3" descr=""/>
        <xdr:cNvPicPr/>
      </xdr:nvPicPr>
      <xdr:blipFill>
        <a:blip r:embed="rId1"/>
        <a:stretch/>
      </xdr:blipFill>
      <xdr:spPr>
        <a:xfrm>
          <a:off x="307440" y="228600"/>
          <a:ext cx="1001160" cy="6562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1354680</xdr:colOff>
      <xdr:row>1</xdr:row>
      <xdr:rowOff>28440</xdr:rowOff>
    </xdr:from>
    <xdr:to>
      <xdr:col>1</xdr:col>
      <xdr:colOff>7201800</xdr:colOff>
      <xdr:row>2</xdr:row>
      <xdr:rowOff>36720</xdr:rowOff>
    </xdr:to>
    <xdr:sp>
      <xdr:nvSpPr>
        <xdr:cNvPr id="22" name="CaixaDeTexto 4"/>
        <xdr:cNvSpPr/>
      </xdr:nvSpPr>
      <xdr:spPr>
        <a:xfrm>
          <a:off x="1576440" y="218880"/>
          <a:ext cx="5847120" cy="6181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800" spc="-1" strike="noStrike">
              <a:solidFill>
                <a:srgbClr val="0071ba"/>
              </a:solidFill>
              <a:latin typeface="Gadugi"/>
              <a:ea typeface="Gadugi"/>
            </a:rPr>
            <a:t>3º PASSO - CÁLCULO DO CUSTO HORA</a:t>
          </a:r>
          <a:endParaRPr b="0" lang="pt-BR" sz="1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7631640</xdr:colOff>
      <xdr:row>1</xdr:row>
      <xdr:rowOff>95400</xdr:rowOff>
    </xdr:from>
    <xdr:to>
      <xdr:col>1</xdr:col>
      <xdr:colOff>8659080</xdr:colOff>
      <xdr:row>1</xdr:row>
      <xdr:rowOff>541800</xdr:rowOff>
    </xdr:to>
    <xdr:grpSp>
      <xdr:nvGrpSpPr>
        <xdr:cNvPr id="23" name="Agrupar 5"/>
        <xdr:cNvGrpSpPr/>
      </xdr:nvGrpSpPr>
      <xdr:grpSpPr>
        <a:xfrm>
          <a:off x="7853400" y="285840"/>
          <a:ext cx="1027440" cy="446400"/>
          <a:chOff x="7853400" y="285840"/>
          <a:chExt cx="1027440" cy="446400"/>
        </a:xfrm>
      </xdr:grpSpPr>
      <xdr:sp>
        <xdr:nvSpPr>
          <xdr:cNvPr id="24" name="Paralelogramo 6"/>
          <xdr:cNvSpPr/>
        </xdr:nvSpPr>
        <xdr:spPr>
          <a:xfrm>
            <a:off x="7853400" y="285840"/>
            <a:ext cx="419760" cy="214560"/>
          </a:xfrm>
          <a:prstGeom prst="parallelogram">
            <a:avLst>
              <a:gd name="adj" fmla="val 25000"/>
            </a:avLst>
          </a:prstGeom>
          <a:solidFill>
            <a:srgbClr val="00b0f0"/>
          </a:solidFill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  <xdr:sp>
        <xdr:nvSpPr>
          <xdr:cNvPr id="25" name="Paralelogramo 7"/>
          <xdr:cNvSpPr/>
        </xdr:nvSpPr>
        <xdr:spPr>
          <a:xfrm>
            <a:off x="8157240" y="501120"/>
            <a:ext cx="723600" cy="231120"/>
          </a:xfrm>
          <a:prstGeom prst="parallelogram">
            <a:avLst>
              <a:gd name="adj" fmla="val 25000"/>
            </a:avLst>
          </a:prstGeom>
          <a:solidFill>
            <a:srgbClr val="0071ba"/>
          </a:solidFill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561960</xdr:colOff>
      <xdr:row>0</xdr:row>
      <xdr:rowOff>38160</xdr:rowOff>
    </xdr:from>
    <xdr:to>
      <xdr:col>1</xdr:col>
      <xdr:colOff>953640</xdr:colOff>
      <xdr:row>2</xdr:row>
      <xdr:rowOff>46440</xdr:rowOff>
    </xdr:to>
    <xdr:pic>
      <xdr:nvPicPr>
        <xdr:cNvPr id="26" name="Imagem 3" descr=""/>
        <xdr:cNvPicPr/>
      </xdr:nvPicPr>
      <xdr:blipFill>
        <a:blip r:embed="rId1"/>
        <a:stretch/>
      </xdr:blipFill>
      <xdr:spPr>
        <a:xfrm>
          <a:off x="561960" y="38160"/>
          <a:ext cx="1015920" cy="6559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1221480</xdr:colOff>
      <xdr:row>0</xdr:row>
      <xdr:rowOff>28440</xdr:rowOff>
    </xdr:from>
    <xdr:to>
      <xdr:col>1</xdr:col>
      <xdr:colOff>7068600</xdr:colOff>
      <xdr:row>1</xdr:row>
      <xdr:rowOff>456120</xdr:rowOff>
    </xdr:to>
    <xdr:sp>
      <xdr:nvSpPr>
        <xdr:cNvPr id="27" name="CaixaDeTexto 4"/>
        <xdr:cNvSpPr/>
      </xdr:nvSpPr>
      <xdr:spPr>
        <a:xfrm>
          <a:off x="1845720" y="28440"/>
          <a:ext cx="5847120" cy="6181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800" spc="-1" strike="noStrike">
              <a:solidFill>
                <a:srgbClr val="0071ba"/>
              </a:solidFill>
              <a:latin typeface="Gadugi"/>
              <a:ea typeface="Gadugi"/>
            </a:rPr>
            <a:t>4º PASSO - HORAS NECESSÁRIAS</a:t>
          </a:r>
          <a:endParaRPr b="0" lang="pt-BR" sz="1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7498440</xdr:colOff>
      <xdr:row>0</xdr:row>
      <xdr:rowOff>95400</xdr:rowOff>
    </xdr:from>
    <xdr:to>
      <xdr:col>1</xdr:col>
      <xdr:colOff>8525880</xdr:colOff>
      <xdr:row>1</xdr:row>
      <xdr:rowOff>351360</xdr:rowOff>
    </xdr:to>
    <xdr:grpSp>
      <xdr:nvGrpSpPr>
        <xdr:cNvPr id="28" name="Agrupar 5"/>
        <xdr:cNvGrpSpPr/>
      </xdr:nvGrpSpPr>
      <xdr:grpSpPr>
        <a:xfrm>
          <a:off x="8122680" y="95400"/>
          <a:ext cx="1027440" cy="446400"/>
          <a:chOff x="8122680" y="95400"/>
          <a:chExt cx="1027440" cy="446400"/>
        </a:xfrm>
      </xdr:grpSpPr>
      <xdr:sp>
        <xdr:nvSpPr>
          <xdr:cNvPr id="29" name="Paralelogramo 6"/>
          <xdr:cNvSpPr/>
        </xdr:nvSpPr>
        <xdr:spPr>
          <a:xfrm>
            <a:off x="8122680" y="95400"/>
            <a:ext cx="419760" cy="214560"/>
          </a:xfrm>
          <a:prstGeom prst="parallelogram">
            <a:avLst>
              <a:gd name="adj" fmla="val 25000"/>
            </a:avLst>
          </a:prstGeom>
          <a:solidFill>
            <a:srgbClr val="00b0f0"/>
          </a:solidFill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  <xdr:sp>
        <xdr:nvSpPr>
          <xdr:cNvPr id="30" name="Paralelogramo 7"/>
          <xdr:cNvSpPr/>
        </xdr:nvSpPr>
        <xdr:spPr>
          <a:xfrm>
            <a:off x="8426520" y="310680"/>
            <a:ext cx="723600" cy="231120"/>
          </a:xfrm>
          <a:prstGeom prst="parallelogram">
            <a:avLst>
              <a:gd name="adj" fmla="val 25000"/>
            </a:avLst>
          </a:prstGeom>
          <a:solidFill>
            <a:srgbClr val="0071ba"/>
          </a:solidFill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533520</xdr:colOff>
      <xdr:row>0</xdr:row>
      <xdr:rowOff>57240</xdr:rowOff>
    </xdr:from>
    <xdr:to>
      <xdr:col>2</xdr:col>
      <xdr:colOff>925200</xdr:colOff>
      <xdr:row>2</xdr:row>
      <xdr:rowOff>37080</xdr:rowOff>
    </xdr:to>
    <xdr:pic>
      <xdr:nvPicPr>
        <xdr:cNvPr id="31" name="Imagem 2" descr=""/>
        <xdr:cNvPicPr/>
      </xdr:nvPicPr>
      <xdr:blipFill>
        <a:blip r:embed="rId1"/>
        <a:stretch/>
      </xdr:blipFill>
      <xdr:spPr>
        <a:xfrm>
          <a:off x="1177920" y="57240"/>
          <a:ext cx="1036440" cy="6562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2</xdr:col>
      <xdr:colOff>1192680</xdr:colOff>
      <xdr:row>0</xdr:row>
      <xdr:rowOff>47520</xdr:rowOff>
    </xdr:from>
    <xdr:to>
      <xdr:col>2</xdr:col>
      <xdr:colOff>7039800</xdr:colOff>
      <xdr:row>1</xdr:row>
      <xdr:rowOff>475200</xdr:rowOff>
    </xdr:to>
    <xdr:sp>
      <xdr:nvSpPr>
        <xdr:cNvPr id="32" name="CaixaDeTexto 3"/>
        <xdr:cNvSpPr/>
      </xdr:nvSpPr>
      <xdr:spPr>
        <a:xfrm>
          <a:off x="2481840" y="47520"/>
          <a:ext cx="5847120" cy="6181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800" spc="-1" strike="noStrike">
              <a:solidFill>
                <a:srgbClr val="0071ba"/>
              </a:solidFill>
              <a:latin typeface="Gadugi"/>
              <a:ea typeface="Gadugi"/>
            </a:rPr>
            <a:t>5º PASSO - MATERIAL UTILIZADO</a:t>
          </a:r>
          <a:endParaRPr b="0" lang="pt-BR" sz="18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7469640</xdr:colOff>
      <xdr:row>0</xdr:row>
      <xdr:rowOff>114480</xdr:rowOff>
    </xdr:from>
    <xdr:to>
      <xdr:col>2</xdr:col>
      <xdr:colOff>8497080</xdr:colOff>
      <xdr:row>1</xdr:row>
      <xdr:rowOff>370440</xdr:rowOff>
    </xdr:to>
    <xdr:grpSp>
      <xdr:nvGrpSpPr>
        <xdr:cNvPr id="33" name="Agrupar 4"/>
        <xdr:cNvGrpSpPr/>
      </xdr:nvGrpSpPr>
      <xdr:grpSpPr>
        <a:xfrm>
          <a:off x="8758800" y="114480"/>
          <a:ext cx="1027440" cy="446400"/>
          <a:chOff x="8758800" y="114480"/>
          <a:chExt cx="1027440" cy="446400"/>
        </a:xfrm>
      </xdr:grpSpPr>
      <xdr:sp>
        <xdr:nvSpPr>
          <xdr:cNvPr id="34" name="Paralelogramo 5"/>
          <xdr:cNvSpPr/>
        </xdr:nvSpPr>
        <xdr:spPr>
          <a:xfrm>
            <a:off x="8758800" y="114480"/>
            <a:ext cx="419760" cy="214560"/>
          </a:xfrm>
          <a:prstGeom prst="parallelogram">
            <a:avLst>
              <a:gd name="adj" fmla="val 25000"/>
            </a:avLst>
          </a:prstGeom>
          <a:solidFill>
            <a:srgbClr val="00b0f0"/>
          </a:solidFill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  <xdr:sp>
        <xdr:nvSpPr>
          <xdr:cNvPr id="35" name="Paralelogramo 6"/>
          <xdr:cNvSpPr/>
        </xdr:nvSpPr>
        <xdr:spPr>
          <a:xfrm>
            <a:off x="9062640" y="329760"/>
            <a:ext cx="723600" cy="231120"/>
          </a:xfrm>
          <a:prstGeom prst="parallelogram">
            <a:avLst>
              <a:gd name="adj" fmla="val 25000"/>
            </a:avLst>
          </a:prstGeom>
          <a:solidFill>
            <a:srgbClr val="0071ba"/>
          </a:solidFill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200160</xdr:colOff>
      <xdr:row>0</xdr:row>
      <xdr:rowOff>95400</xdr:rowOff>
    </xdr:from>
    <xdr:to>
      <xdr:col>1</xdr:col>
      <xdr:colOff>972720</xdr:colOff>
      <xdr:row>2</xdr:row>
      <xdr:rowOff>94320</xdr:rowOff>
    </xdr:to>
    <xdr:pic>
      <xdr:nvPicPr>
        <xdr:cNvPr id="36" name="Imagem 1" descr=""/>
        <xdr:cNvPicPr/>
      </xdr:nvPicPr>
      <xdr:blipFill>
        <a:blip r:embed="rId1"/>
        <a:stretch/>
      </xdr:blipFill>
      <xdr:spPr>
        <a:xfrm>
          <a:off x="200160" y="95400"/>
          <a:ext cx="1013760" cy="6562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1240200</xdr:colOff>
      <xdr:row>0</xdr:row>
      <xdr:rowOff>85680</xdr:rowOff>
    </xdr:from>
    <xdr:to>
      <xdr:col>1</xdr:col>
      <xdr:colOff>7087320</xdr:colOff>
      <xdr:row>2</xdr:row>
      <xdr:rowOff>46440</xdr:rowOff>
    </xdr:to>
    <xdr:sp>
      <xdr:nvSpPr>
        <xdr:cNvPr id="37" name="CaixaDeTexto 3"/>
        <xdr:cNvSpPr/>
      </xdr:nvSpPr>
      <xdr:spPr>
        <a:xfrm>
          <a:off x="1481400" y="85680"/>
          <a:ext cx="5847120" cy="6181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800" spc="-1" strike="noStrike">
              <a:solidFill>
                <a:srgbClr val="0071ba"/>
              </a:solidFill>
              <a:latin typeface="Gadugi"/>
              <a:ea typeface="Gadugi"/>
            </a:rPr>
            <a:t>6º PASSO - INDICE DE COMERCIALIZAÇÃO</a:t>
          </a:r>
          <a:endParaRPr b="0" lang="pt-BR" sz="1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7517520</xdr:colOff>
      <xdr:row>0</xdr:row>
      <xdr:rowOff>152280</xdr:rowOff>
    </xdr:from>
    <xdr:to>
      <xdr:col>1</xdr:col>
      <xdr:colOff>8544960</xdr:colOff>
      <xdr:row>1</xdr:row>
      <xdr:rowOff>408600</xdr:rowOff>
    </xdr:to>
    <xdr:grpSp>
      <xdr:nvGrpSpPr>
        <xdr:cNvPr id="38" name="Agrupar 4"/>
        <xdr:cNvGrpSpPr/>
      </xdr:nvGrpSpPr>
      <xdr:grpSpPr>
        <a:xfrm>
          <a:off x="7758720" y="152280"/>
          <a:ext cx="1027440" cy="446760"/>
          <a:chOff x="7758720" y="152280"/>
          <a:chExt cx="1027440" cy="446760"/>
        </a:xfrm>
      </xdr:grpSpPr>
      <xdr:sp>
        <xdr:nvSpPr>
          <xdr:cNvPr id="39" name="Paralelogramo 5"/>
          <xdr:cNvSpPr/>
        </xdr:nvSpPr>
        <xdr:spPr>
          <a:xfrm>
            <a:off x="7758720" y="152280"/>
            <a:ext cx="419760" cy="214560"/>
          </a:xfrm>
          <a:prstGeom prst="parallelogram">
            <a:avLst>
              <a:gd name="adj" fmla="val 25000"/>
            </a:avLst>
          </a:prstGeom>
          <a:solidFill>
            <a:srgbClr val="00b0f0"/>
          </a:solidFill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  <xdr:sp>
        <xdr:nvSpPr>
          <xdr:cNvPr id="40" name="Paralelogramo 6"/>
          <xdr:cNvSpPr/>
        </xdr:nvSpPr>
        <xdr:spPr>
          <a:xfrm>
            <a:off x="8062560" y="367920"/>
            <a:ext cx="723600" cy="231120"/>
          </a:xfrm>
          <a:prstGeom prst="parallelogram">
            <a:avLst>
              <a:gd name="adj" fmla="val 25000"/>
            </a:avLst>
          </a:prstGeom>
          <a:solidFill>
            <a:srgbClr val="0071ba"/>
          </a:solidFill>
          <a:ln w="127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</xdr:grp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comments" Target="../comments17.xml"/><Relationship Id="rId2" Type="http://schemas.openxmlformats.org/officeDocument/2006/relationships/drawing" Target="../drawings/drawing11.xml"/><Relationship Id="rId3" Type="http://schemas.openxmlformats.org/officeDocument/2006/relationships/vmlDrawing" Target="../drawings/vmlDrawing2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1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55" zoomScaleNormal="155" zoomScalePageLayoutView="100" workbookViewId="0">
      <selection pane="topLeft" activeCell="Q28" activeCellId="0" sqref="Q28"/>
    </sheetView>
  </sheetViews>
  <sheetFormatPr defaultColWidth="11.42578125" defaultRowHeight="15" zeroHeight="false" outlineLevelRow="0" outlineLevelCol="0"/>
  <sheetData/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B4"/>
  <sheetViews>
    <sheetView showFormulas="false" showGridLines="false" showRowColHeaders="false" showZeros="true" rightToLeft="false" tabSelected="false" showOutlineSymbols="true" defaultGridColor="true" view="normal" topLeftCell="A1" colorId="64" zoomScale="155" zoomScaleNormal="155" zoomScalePageLayoutView="100" workbookViewId="0">
      <selection pane="topLeft" activeCell="E28" activeCellId="0" sqref="E28"/>
    </sheetView>
  </sheetViews>
  <sheetFormatPr defaultColWidth="8.859375" defaultRowHeight="15" zeroHeight="false" outlineLevelRow="0" outlineLevelCol="0"/>
  <cols>
    <col collapsed="false" customWidth="true" hidden="false" outlineLevel="0" max="2" min="2" style="21" width="137.71"/>
  </cols>
  <sheetData>
    <row r="2" customFormat="false" ht="36" hidden="false" customHeight="true" outlineLevel="0" collapsed="false"/>
    <row r="4" customFormat="false" ht="15" hidden="false" customHeight="false" outlineLevel="0" collapsed="false">
      <c r="B4" s="33" t="s">
        <v>115</v>
      </c>
    </row>
  </sheetData>
  <printOptions headings="false" gridLines="false" gridLinesSet="true" horizontalCentered="false" verticalCentered="false"/>
  <pageMargins left="0.25" right="0.25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&amp;R&amp;20&amp;Kff0000 Confidencial&amp;1#_x005F_x000D_</oddHeader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3:D5"/>
  <sheetViews>
    <sheetView showFormulas="false" showGridLines="false" showRowColHeaders="false" showZeros="true" rightToLeft="false" tabSelected="false" showOutlineSymbols="true" defaultGridColor="true" view="normal" topLeftCell="A1" colorId="64" zoomScale="155" zoomScaleNormal="155" zoomScalePageLayoutView="100" workbookViewId="0">
      <selection pane="topLeft" activeCell="D3" activeCellId="0" sqref="D3"/>
    </sheetView>
  </sheetViews>
  <sheetFormatPr defaultColWidth="8.859375" defaultRowHeight="15" zeroHeight="false" outlineLevelRow="0" outlineLevelCol="0"/>
  <cols>
    <col collapsed="false" customWidth="true" hidden="false" outlineLevel="0" max="2" min="2" style="21" width="38.71"/>
    <col collapsed="false" customWidth="true" hidden="false" outlineLevel="0" max="4" min="4" style="21" width="8.42"/>
  </cols>
  <sheetData>
    <row r="3" customFormat="false" ht="21.75" hidden="false" customHeight="true" outlineLevel="0" collapsed="false">
      <c r="B3" s="34" t="s">
        <v>116</v>
      </c>
      <c r="C3" s="34" t="s">
        <v>113</v>
      </c>
      <c r="D3" s="28" t="n">
        <v>1</v>
      </c>
    </row>
    <row r="4" customFormat="false" ht="21.75" hidden="false" customHeight="true" outlineLevel="0" collapsed="false">
      <c r="B4" s="35" t="s">
        <v>117</v>
      </c>
      <c r="C4" s="35" t="s">
        <v>111</v>
      </c>
      <c r="D4" s="36" t="n">
        <f aca="false">'CUSTO HORA DO TRABALHO'!D7</f>
        <v>29.8146527777778</v>
      </c>
    </row>
    <row r="5" customFormat="false" ht="21.75" hidden="false" customHeight="true" outlineLevel="0" collapsed="false">
      <c r="B5" s="34" t="s">
        <v>118</v>
      </c>
      <c r="C5" s="34" t="s">
        <v>111</v>
      </c>
      <c r="D5" s="37" t="n">
        <f aca="false">D4*D3</f>
        <v>29.8146527777778</v>
      </c>
    </row>
  </sheetData>
  <printOptions headings="false" gridLines="false" gridLinesSet="true" horizontalCentered="false" verticalCentered="false"/>
  <pageMargins left="0.511805555555556" right="0.511805555555556" top="0.786805555555556" bottom="0.7875" header="0.315277777777778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&amp;R&amp;20&amp;Kff0000 Confidencial&amp;1#_x005F_x000D_</oddHeader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2:C4"/>
  <sheetViews>
    <sheetView showFormulas="false" showGridLines="false" showRowColHeaders="false" showZeros="true" rightToLeft="false" tabSelected="false" showOutlineSymbols="true" defaultGridColor="true" view="normal" topLeftCell="B1" colorId="64" zoomScale="155" zoomScaleNormal="155" zoomScalePageLayoutView="100" workbookViewId="0">
      <selection pane="topLeft" activeCell="C25" activeCellId="0" sqref="C25"/>
    </sheetView>
  </sheetViews>
  <sheetFormatPr defaultColWidth="8.859375" defaultRowHeight="15" zeroHeight="false" outlineLevelRow="0" outlineLevelCol="0"/>
  <cols>
    <col collapsed="false" customWidth="true" hidden="false" outlineLevel="0" max="2" min="1" style="21" width="9.14"/>
    <col collapsed="false" customWidth="true" hidden="false" outlineLevel="0" max="3" min="3" style="21" width="127.86"/>
  </cols>
  <sheetData>
    <row r="2" customFormat="false" ht="38.25" hidden="false" customHeight="true" outlineLevel="0" collapsed="false"/>
    <row r="4" customFormat="false" ht="15" hidden="false" customHeight="false" outlineLevel="0" collapsed="false">
      <c r="C4" s="33" t="s">
        <v>119</v>
      </c>
    </row>
  </sheetData>
  <printOptions headings="false" gridLines="false" gridLinesSet="true" horizontalCentered="false" verticalCentered="false"/>
  <pageMargins left="0.25" right="0.25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&amp;R&amp;20&amp;Kff0000 Confidencial&amp;1#_x005F_x000D_</oddHeader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3:D8"/>
  <sheetViews>
    <sheetView showFormulas="false" showGridLines="false" showRowColHeaders="false" showZeros="true" rightToLeft="false" tabSelected="false" showOutlineSymbols="true" defaultGridColor="true" view="normal" topLeftCell="A1" colorId="64" zoomScale="155" zoomScaleNormal="155" zoomScalePageLayoutView="100" workbookViewId="0">
      <selection pane="topLeft" activeCell="B4" activeCellId="0" sqref="B4"/>
    </sheetView>
  </sheetViews>
  <sheetFormatPr defaultColWidth="9.1484375" defaultRowHeight="1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59.71"/>
    <col collapsed="false" customWidth="false" hidden="false" outlineLevel="0" max="16384" min="3" style="1" width="9.14"/>
  </cols>
  <sheetData>
    <row r="3" customFormat="false" ht="15" hidden="false" customHeight="false" outlineLevel="0" collapsed="false">
      <c r="B3" s="38" t="s">
        <v>120</v>
      </c>
      <c r="C3" s="39" t="n">
        <f aca="false">SUM(C4+C5+C6+C7+C8)</f>
        <v>0</v>
      </c>
      <c r="D3" s="39"/>
    </row>
    <row r="4" customFormat="false" ht="15" hidden="false" customHeight="false" outlineLevel="0" collapsed="false">
      <c r="B4" s="34" t="s">
        <v>121</v>
      </c>
      <c r="C4" s="40" t="n">
        <v>0</v>
      </c>
      <c r="D4" s="40"/>
    </row>
    <row r="5" customFormat="false" ht="15" hidden="false" customHeight="false" outlineLevel="0" collapsed="false">
      <c r="B5" s="34" t="s">
        <v>122</v>
      </c>
      <c r="C5" s="40" t="n">
        <v>0</v>
      </c>
      <c r="D5" s="40"/>
    </row>
    <row r="6" customFormat="false" ht="15" hidden="false" customHeight="false" outlineLevel="0" collapsed="false">
      <c r="B6" s="34" t="s">
        <v>123</v>
      </c>
      <c r="C6" s="40" t="n">
        <v>0</v>
      </c>
      <c r="D6" s="40"/>
    </row>
    <row r="7" customFormat="false" ht="15" hidden="false" customHeight="false" outlineLevel="0" collapsed="false">
      <c r="B7" s="34" t="s">
        <v>124</v>
      </c>
      <c r="C7" s="40" t="n">
        <v>0</v>
      </c>
      <c r="D7" s="40"/>
    </row>
    <row r="8" customFormat="false" ht="15" hidden="false" customHeight="false" outlineLevel="0" collapsed="false">
      <c r="B8" s="34" t="s">
        <v>125</v>
      </c>
      <c r="C8" s="40" t="n">
        <v>0</v>
      </c>
      <c r="D8" s="40"/>
    </row>
  </sheetData>
  <mergeCells count="6">
    <mergeCell ref="C3:D3"/>
    <mergeCell ref="C4:D4"/>
    <mergeCell ref="C5:D5"/>
    <mergeCell ref="C6:D6"/>
    <mergeCell ref="C7:D7"/>
    <mergeCell ref="C8:D8"/>
  </mergeCells>
  <printOptions headings="false" gridLines="false" gridLinesSet="true" horizontalCentered="false" verticalCentered="false"/>
  <pageMargins left="0.25" right="0.25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&amp;R&amp;20&amp;Kff0000 Confidencial&amp;1#_x005F_x000D_</oddHeader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B41"/>
  <sheetViews>
    <sheetView showFormulas="false" showGridLines="false" showRowColHeaders="false" showZeros="true" rightToLeft="false" tabSelected="false" showOutlineSymbols="true" defaultGridColor="true" view="normal" topLeftCell="A1" colorId="64" zoomScale="155" zoomScaleNormal="155" zoomScalePageLayoutView="100" workbookViewId="0">
      <selection pane="topLeft" activeCell="D18" activeCellId="0" sqref="D18"/>
    </sheetView>
  </sheetViews>
  <sheetFormatPr defaultColWidth="9.1484375" defaultRowHeight="15" zeroHeight="false" outlineLevelRow="0" outlineLevelCol="0"/>
  <cols>
    <col collapsed="false" customWidth="true" hidden="false" outlineLevel="0" max="1" min="1" style="41" width="3.42"/>
    <col collapsed="false" customWidth="true" hidden="false" outlineLevel="0" max="2" min="2" style="41" width="137.29"/>
    <col collapsed="false" customWidth="false" hidden="false" outlineLevel="0" max="16384" min="3" style="41" width="9.14"/>
  </cols>
  <sheetData>
    <row r="2" customFormat="false" ht="36.75" hidden="false" customHeight="true" outlineLevel="0" collapsed="false"/>
    <row r="4" customFormat="false" ht="19.5" hidden="false" customHeight="true" outlineLevel="0" collapsed="false">
      <c r="B4" s="2" t="s">
        <v>126</v>
      </c>
    </row>
    <row r="5" customFormat="false" ht="19.5" hidden="false" customHeight="true" outlineLevel="0" collapsed="false">
      <c r="B5" s="10" t="s">
        <v>127</v>
      </c>
    </row>
    <row r="6" customFormat="false" ht="19.5" hidden="false" customHeight="true" outlineLevel="0" collapsed="false">
      <c r="B6" s="10" t="s">
        <v>128</v>
      </c>
    </row>
    <row r="7" customFormat="false" ht="19.5" hidden="false" customHeight="true" outlineLevel="0" collapsed="false">
      <c r="B7" s="11" t="s">
        <v>129</v>
      </c>
    </row>
    <row r="8" customFormat="false" ht="19.5" hidden="false" customHeight="true" outlineLevel="0" collapsed="false">
      <c r="B8" s="1"/>
    </row>
    <row r="9" customFormat="false" ht="19.5" hidden="false" customHeight="true" outlineLevel="0" collapsed="false">
      <c r="B9" s="1"/>
    </row>
    <row r="10" customFormat="false" ht="19.5" hidden="false" customHeight="true" outlineLevel="0" collapsed="false">
      <c r="B10" s="2" t="s">
        <v>23</v>
      </c>
    </row>
    <row r="11" customFormat="false" ht="19.5" hidden="false" customHeight="true" outlineLevel="0" collapsed="false">
      <c r="B11" s="10" t="s">
        <v>24</v>
      </c>
    </row>
    <row r="12" customFormat="false" ht="19.5" hidden="false" customHeight="true" outlineLevel="0" collapsed="false">
      <c r="B12" s="10" t="s">
        <v>130</v>
      </c>
    </row>
    <row r="13" customFormat="false" ht="19.5" hidden="false" customHeight="true" outlineLevel="0" collapsed="false">
      <c r="B13" s="10" t="s">
        <v>131</v>
      </c>
    </row>
    <row r="14" customFormat="false" ht="19.5" hidden="false" customHeight="true" outlineLevel="0" collapsed="false">
      <c r="B14" s="10" t="s">
        <v>27</v>
      </c>
    </row>
    <row r="15" customFormat="false" ht="19.5" hidden="false" customHeight="true" outlineLevel="0" collapsed="false">
      <c r="B15" s="11" t="s">
        <v>28</v>
      </c>
    </row>
    <row r="16" customFormat="false" ht="19.5" hidden="false" customHeight="true" outlineLevel="0" collapsed="false"/>
    <row r="17" customFormat="false" ht="19.5" hidden="false" customHeight="true" outlineLevel="0" collapsed="false"/>
    <row r="18" customFormat="false" ht="19.5" hidden="false" customHeight="true" outlineLevel="0" collapsed="false"/>
    <row r="19" customFormat="false" ht="19.5" hidden="false" customHeight="true" outlineLevel="0" collapsed="false"/>
    <row r="20" customFormat="false" ht="19.5" hidden="false" customHeight="true" outlineLevel="0" collapsed="false"/>
    <row r="21" customFormat="false" ht="19.5" hidden="false" customHeight="true" outlineLevel="0" collapsed="false"/>
    <row r="22" customFormat="false" ht="19.5" hidden="false" customHeight="true" outlineLevel="0" collapsed="false"/>
    <row r="23" customFormat="false" ht="19.5" hidden="false" customHeight="true" outlineLevel="0" collapsed="false"/>
    <row r="24" customFormat="false" ht="19.5" hidden="false" customHeight="true" outlineLevel="0" collapsed="false"/>
    <row r="25" customFormat="false" ht="19.5" hidden="false" customHeight="true" outlineLevel="0" collapsed="false"/>
    <row r="26" customFormat="false" ht="19.5" hidden="false" customHeight="true" outlineLevel="0" collapsed="false"/>
    <row r="27" customFormat="false" ht="19.5" hidden="false" customHeight="true" outlineLevel="0" collapsed="false"/>
    <row r="28" customFormat="false" ht="19.5" hidden="false" customHeight="true" outlineLevel="0" collapsed="false"/>
    <row r="29" customFormat="false" ht="19.5" hidden="false" customHeight="true" outlineLevel="0" collapsed="false"/>
    <row r="30" customFormat="false" ht="19.5" hidden="false" customHeight="true" outlineLevel="0" collapsed="false"/>
    <row r="31" customFormat="false" ht="19.5" hidden="false" customHeight="true" outlineLevel="0" collapsed="false"/>
    <row r="32" customFormat="false" ht="19.5" hidden="false" customHeight="true" outlineLevel="0" collapsed="false"/>
    <row r="33" customFormat="false" ht="19.5" hidden="false" customHeight="true" outlineLevel="0" collapsed="false"/>
    <row r="34" customFormat="false" ht="19.5" hidden="false" customHeight="true" outlineLevel="0" collapsed="false"/>
    <row r="35" customFormat="false" ht="19.5" hidden="false" customHeight="true" outlineLevel="0" collapsed="false"/>
    <row r="36" customFormat="false" ht="19.5" hidden="false" customHeight="true" outlineLevel="0" collapsed="false"/>
    <row r="37" customFormat="false" ht="19.5" hidden="false" customHeight="true" outlineLevel="0" collapsed="false"/>
    <row r="38" customFormat="false" ht="19.5" hidden="false" customHeight="true" outlineLevel="0" collapsed="false"/>
    <row r="39" customFormat="false" ht="19.5" hidden="false" customHeight="true" outlineLevel="0" collapsed="false"/>
    <row r="40" customFormat="false" ht="19.5" hidden="false" customHeight="true" outlineLevel="0" collapsed="false"/>
    <row r="41" customFormat="false" ht="19.5" hidden="false" customHeight="true" outlineLevel="0" collapsed="false"/>
  </sheetData>
  <printOptions headings="false" gridLines="false" gridLinesSet="true" horizontalCentered="false" verticalCentered="false"/>
  <pageMargins left="0.25" right="0.25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&amp;R&amp;20&amp;Kff0000 Confidencial&amp;1#_x005F_x000D_</oddHeader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C57"/>
  <sheetViews>
    <sheetView showFormulas="false" showGridLines="false" showRowColHeaders="false" showZeros="true" rightToLeft="false" tabSelected="false" showOutlineSymbols="true" defaultGridColor="true" view="normal" topLeftCell="A1" colorId="64" zoomScale="155" zoomScaleNormal="155" zoomScalePageLayoutView="100" workbookViewId="0">
      <selection pane="topLeft" activeCell="C5" activeCellId="0" sqref="C5"/>
    </sheetView>
  </sheetViews>
  <sheetFormatPr defaultColWidth="9.1484375" defaultRowHeight="1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47"/>
    <col collapsed="false" customWidth="true" hidden="false" outlineLevel="0" max="3" min="3" style="1" width="14.42"/>
    <col collapsed="false" customWidth="false" hidden="false" outlineLevel="0" max="16384" min="4" style="1" width="9.14"/>
  </cols>
  <sheetData>
    <row r="1" customFormat="false" ht="19.5" hidden="false" customHeight="true" outlineLevel="0" collapsed="false"/>
    <row r="2" customFormat="false" ht="19.5" hidden="false" customHeight="true" outlineLevel="0" collapsed="false"/>
    <row r="3" customFormat="false" ht="19.5" hidden="false" customHeight="true" outlineLevel="0" collapsed="false">
      <c r="B3" s="12" t="s">
        <v>132</v>
      </c>
      <c r="C3" s="42" t="s">
        <v>133</v>
      </c>
    </row>
    <row r="4" customFormat="false" ht="19.5" hidden="false" customHeight="true" outlineLevel="0" collapsed="false">
      <c r="B4" s="34" t="s">
        <v>134</v>
      </c>
      <c r="C4" s="43" t="n">
        <v>0.04</v>
      </c>
    </row>
    <row r="5" customFormat="false" ht="19.5" hidden="false" customHeight="true" outlineLevel="0" collapsed="false">
      <c r="B5" s="34" t="s">
        <v>135</v>
      </c>
      <c r="C5" s="43" t="n">
        <v>0.1</v>
      </c>
    </row>
    <row r="6" customFormat="false" ht="19.5" hidden="false" customHeight="true" outlineLevel="0" collapsed="false">
      <c r="B6" s="34" t="s">
        <v>136</v>
      </c>
      <c r="C6" s="43" t="n">
        <v>0</v>
      </c>
    </row>
    <row r="7" customFormat="false" ht="19.5" hidden="false" customHeight="true" outlineLevel="0" collapsed="false">
      <c r="B7" s="34" t="s">
        <v>137</v>
      </c>
      <c r="C7" s="43"/>
    </row>
    <row r="8" customFormat="false" ht="19.5" hidden="false" customHeight="true" outlineLevel="0" collapsed="false">
      <c r="B8" s="34" t="s">
        <v>138</v>
      </c>
      <c r="C8" s="43"/>
    </row>
    <row r="9" customFormat="false" ht="19.5" hidden="false" customHeight="true" outlineLevel="0" collapsed="false">
      <c r="B9" s="34" t="s">
        <v>139</v>
      </c>
      <c r="C9" s="43" t="n">
        <v>0.3</v>
      </c>
    </row>
    <row r="10" customFormat="false" ht="19.5" hidden="false" customHeight="true" outlineLevel="0" collapsed="false">
      <c r="B10" s="44" t="s">
        <v>140</v>
      </c>
      <c r="C10" s="45" t="n">
        <f aca="false">SUM(C4:C9)</f>
        <v>0.44</v>
      </c>
    </row>
    <row r="11" customFormat="false" ht="19.5" hidden="false" customHeight="true" outlineLevel="0" collapsed="false"/>
    <row r="12" customFormat="false" ht="19.5" hidden="false" customHeight="true" outlineLevel="0" collapsed="false">
      <c r="B12" s="12" t="s">
        <v>141</v>
      </c>
    </row>
    <row r="13" customFormat="false" ht="19.5" hidden="false" customHeight="true" outlineLevel="0" collapsed="false">
      <c r="B13" s="34" t="s">
        <v>142</v>
      </c>
      <c r="C13" s="46" t="n">
        <f aca="false">C10</f>
        <v>0.44</v>
      </c>
    </row>
    <row r="14" customFormat="false" ht="19.5" hidden="false" customHeight="true" outlineLevel="0" collapsed="false">
      <c r="B14" s="34" t="s">
        <v>143</v>
      </c>
      <c r="C14" s="34" t="s">
        <v>144</v>
      </c>
    </row>
    <row r="15" customFormat="false" ht="19.5" hidden="false" customHeight="true" outlineLevel="0" collapsed="false">
      <c r="B15" s="34" t="s">
        <v>145</v>
      </c>
      <c r="C15" s="37" t="n">
        <f aca="false">100/(100-44)</f>
        <v>1.78571428571429</v>
      </c>
    </row>
    <row r="16" customFormat="false" ht="19.5" hidden="false" customHeight="true" outlineLevel="0" collapsed="false"/>
    <row r="17" customFormat="false" ht="19.5" hidden="false" customHeight="true" outlineLevel="0" collapsed="false"/>
    <row r="18" customFormat="false" ht="19.5" hidden="false" customHeight="true" outlineLevel="0" collapsed="false"/>
    <row r="19" customFormat="false" ht="19.5" hidden="false" customHeight="true" outlineLevel="0" collapsed="false"/>
    <row r="20" customFormat="false" ht="19.5" hidden="false" customHeight="true" outlineLevel="0" collapsed="false"/>
    <row r="21" customFormat="false" ht="19.5" hidden="false" customHeight="true" outlineLevel="0" collapsed="false"/>
    <row r="22" customFormat="false" ht="19.5" hidden="false" customHeight="true" outlineLevel="0" collapsed="false"/>
    <row r="23" customFormat="false" ht="19.5" hidden="false" customHeight="true" outlineLevel="0" collapsed="false"/>
    <row r="24" customFormat="false" ht="19.5" hidden="false" customHeight="true" outlineLevel="0" collapsed="false"/>
    <row r="25" customFormat="false" ht="19.5" hidden="false" customHeight="true" outlineLevel="0" collapsed="false"/>
    <row r="26" customFormat="false" ht="19.5" hidden="false" customHeight="true" outlineLevel="0" collapsed="false"/>
    <row r="27" customFormat="false" ht="19.5" hidden="false" customHeight="true" outlineLevel="0" collapsed="false"/>
    <row r="28" customFormat="false" ht="19.5" hidden="false" customHeight="true" outlineLevel="0" collapsed="false"/>
    <row r="29" customFormat="false" ht="19.5" hidden="false" customHeight="true" outlineLevel="0" collapsed="false"/>
    <row r="30" customFormat="false" ht="19.5" hidden="false" customHeight="true" outlineLevel="0" collapsed="false"/>
    <row r="31" customFormat="false" ht="19.5" hidden="false" customHeight="true" outlineLevel="0" collapsed="false"/>
    <row r="32" customFormat="false" ht="19.5" hidden="false" customHeight="true" outlineLevel="0" collapsed="false"/>
    <row r="33" customFormat="false" ht="19.5" hidden="false" customHeight="true" outlineLevel="0" collapsed="false"/>
    <row r="34" customFormat="false" ht="19.5" hidden="false" customHeight="true" outlineLevel="0" collapsed="false"/>
    <row r="35" customFormat="false" ht="19.5" hidden="false" customHeight="true" outlineLevel="0" collapsed="false"/>
    <row r="36" customFormat="false" ht="19.5" hidden="false" customHeight="true" outlineLevel="0" collapsed="false"/>
    <row r="37" customFormat="false" ht="19.5" hidden="false" customHeight="true" outlineLevel="0" collapsed="false"/>
    <row r="38" customFormat="false" ht="19.5" hidden="false" customHeight="true" outlineLevel="0" collapsed="false"/>
    <row r="39" customFormat="false" ht="19.5" hidden="false" customHeight="true" outlineLevel="0" collapsed="false"/>
    <row r="40" customFormat="false" ht="19.5" hidden="false" customHeight="true" outlineLevel="0" collapsed="false"/>
    <row r="41" customFormat="false" ht="19.5" hidden="false" customHeight="true" outlineLevel="0" collapsed="false"/>
    <row r="42" customFormat="false" ht="19.5" hidden="false" customHeight="true" outlineLevel="0" collapsed="false"/>
    <row r="43" customFormat="false" ht="19.5" hidden="false" customHeight="true" outlineLevel="0" collapsed="false"/>
    <row r="44" customFormat="false" ht="19.5" hidden="false" customHeight="true" outlineLevel="0" collapsed="false"/>
    <row r="45" customFormat="false" ht="19.5" hidden="false" customHeight="true" outlineLevel="0" collapsed="false"/>
    <row r="46" customFormat="false" ht="19.5" hidden="false" customHeight="true" outlineLevel="0" collapsed="false"/>
    <row r="47" customFormat="false" ht="19.5" hidden="false" customHeight="true" outlineLevel="0" collapsed="false"/>
    <row r="48" customFormat="false" ht="19.5" hidden="false" customHeight="true" outlineLevel="0" collapsed="false"/>
    <row r="49" customFormat="false" ht="19.5" hidden="false" customHeight="true" outlineLevel="0" collapsed="false"/>
    <row r="50" customFormat="false" ht="19.5" hidden="false" customHeight="true" outlineLevel="0" collapsed="false"/>
    <row r="51" customFormat="false" ht="19.5" hidden="false" customHeight="true" outlineLevel="0" collapsed="false"/>
    <row r="52" customFormat="false" ht="19.5" hidden="false" customHeight="true" outlineLevel="0" collapsed="false"/>
    <row r="53" customFormat="false" ht="19.5" hidden="false" customHeight="true" outlineLevel="0" collapsed="false"/>
    <row r="54" customFormat="false" ht="19.5" hidden="false" customHeight="true" outlineLevel="0" collapsed="false"/>
    <row r="55" customFormat="false" ht="19.5" hidden="false" customHeight="true" outlineLevel="0" collapsed="false"/>
    <row r="56" customFormat="false" ht="19.5" hidden="false" customHeight="true" outlineLevel="0" collapsed="false"/>
    <row r="57" customFormat="false" ht="19.5" hidden="false" customHeight="true" outlineLevel="0" collapsed="false"/>
  </sheetData>
  <printOptions headings="false" gridLines="false" gridLinesSet="true" horizontalCentered="false" verticalCentered="false"/>
  <pageMargins left="0.511805555555556" right="0.511805555555556" top="0.786805555555556" bottom="0.7875" header="0.315277777777778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&amp;R&amp;20&amp;Kff0000 Confidencial&amp;1#_x005F_x000D_</oddHeader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B7"/>
  <sheetViews>
    <sheetView showFormulas="false" showGridLines="false" showRowColHeaders="false" showZeros="true" rightToLeft="false" tabSelected="false" showOutlineSymbols="true" defaultGridColor="true" view="normal" topLeftCell="A3" colorId="64" zoomScale="155" zoomScaleNormal="155" zoomScalePageLayoutView="100" workbookViewId="0">
      <selection pane="topLeft" activeCell="C27" activeCellId="0" sqref="C27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137.15"/>
    <col collapsed="false" customWidth="false" hidden="false" outlineLevel="0" max="16384" min="3" style="1" width="9.14"/>
  </cols>
  <sheetData>
    <row r="2" customFormat="false" ht="34.5" hidden="false" customHeight="true" outlineLevel="0" collapsed="false"/>
    <row r="4" customFormat="false" ht="15" hidden="false" customHeight="false" outlineLevel="0" collapsed="false">
      <c r="B4" s="2" t="s">
        <v>146</v>
      </c>
    </row>
    <row r="5" customFormat="false" ht="15" hidden="false" customHeight="false" outlineLevel="0" collapsed="false">
      <c r="B5" s="10" t="s">
        <v>30</v>
      </c>
    </row>
    <row r="6" customFormat="false" ht="15" hidden="false" customHeight="false" outlineLevel="0" collapsed="false">
      <c r="B6" s="10" t="s">
        <v>31</v>
      </c>
    </row>
    <row r="7" customFormat="false" ht="15" hidden="false" customHeight="false" outlineLevel="0" collapsed="false">
      <c r="B7" s="11" t="s">
        <v>147</v>
      </c>
    </row>
  </sheetData>
  <printOptions headings="false" gridLines="false" gridLinesSet="true" horizontalCentered="false" verticalCentered="false"/>
  <pageMargins left="0.25" right="0.25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&amp;R&amp;20&amp;Kff0000 Confidencial&amp;1#_x005F_x000D_</oddHeader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F40"/>
  <sheetViews>
    <sheetView showFormulas="false" showGridLines="false" showRowColHeaders="false" showZeros="true" rightToLeft="false" tabSelected="true" showOutlineSymbols="true" defaultGridColor="true" view="normal" topLeftCell="A19" colorId="64" zoomScale="155" zoomScaleNormal="155" zoomScalePageLayoutView="100" workbookViewId="0">
      <selection pane="topLeft" activeCell="C21" activeCellId="0" sqref="C21"/>
    </sheetView>
  </sheetViews>
  <sheetFormatPr defaultColWidth="9.1484375" defaultRowHeight="1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59.71"/>
    <col collapsed="false" customWidth="false" hidden="false" outlineLevel="0" max="3" min="3" style="1" width="9.14"/>
    <col collapsed="false" customWidth="true" hidden="false" outlineLevel="0" max="4" min="4" style="1" width="10.14"/>
    <col collapsed="false" customWidth="true" hidden="false" outlineLevel="0" max="5" min="5" style="1" width="11.43"/>
    <col collapsed="false" customWidth="true" hidden="false" outlineLevel="0" max="6" min="6" style="1" width="10.71"/>
    <col collapsed="false" customWidth="false" hidden="false" outlineLevel="0" max="16384" min="7" style="1" width="9.14"/>
  </cols>
  <sheetData>
    <row r="2" customFormat="false" ht="15" hidden="false" customHeight="false" outlineLevel="0" collapsed="false">
      <c r="B2" s="12" t="s">
        <v>148</v>
      </c>
      <c r="C2" s="47"/>
      <c r="D2" s="47"/>
      <c r="E2" s="47"/>
    </row>
    <row r="4" customFormat="false" ht="15" hidden="false" customHeight="false" outlineLevel="0" collapsed="false">
      <c r="B4" s="48" t="s">
        <v>44</v>
      </c>
      <c r="C4" s="49" t="s">
        <v>111</v>
      </c>
      <c r="D4" s="50" t="n">
        <f aca="false">'APURAÇÃO DESPESAS FIXAS'!B2</f>
        <v>8586.62</v>
      </c>
    </row>
    <row r="5" customFormat="false" ht="15" hidden="false" customHeight="false" outlineLevel="0" collapsed="false">
      <c r="F5" s="1" t="s">
        <v>149</v>
      </c>
    </row>
    <row r="6" customFormat="false" ht="15" hidden="false" customHeight="false" outlineLevel="0" collapsed="false">
      <c r="B6" s="48" t="s">
        <v>112</v>
      </c>
      <c r="C6" s="49" t="s">
        <v>113</v>
      </c>
      <c r="D6" s="50" t="n">
        <f aca="false">'CAPACIDADE PRODUTIVA'!C9</f>
        <v>288</v>
      </c>
      <c r="F6" s="1" t="s">
        <v>150</v>
      </c>
    </row>
    <row r="7" customFormat="false" ht="15" hidden="false" customHeight="false" outlineLevel="0" collapsed="false">
      <c r="F7" s="1" t="s">
        <v>151</v>
      </c>
    </row>
    <row r="8" customFormat="false" ht="15" hidden="false" customHeight="false" outlineLevel="0" collapsed="false">
      <c r="B8" s="51" t="s">
        <v>114</v>
      </c>
      <c r="C8" s="52" t="s">
        <v>111</v>
      </c>
      <c r="D8" s="53" t="n">
        <f aca="false">'CUSTO HORA DO TRABALHO'!D7</f>
        <v>29.8146527777778</v>
      </c>
      <c r="F8" s="1" t="s">
        <v>152</v>
      </c>
    </row>
    <row r="10" customFormat="false" ht="15" hidden="false" customHeight="false" outlineLevel="0" collapsed="false">
      <c r="B10" s="48" t="s">
        <v>116</v>
      </c>
      <c r="C10" s="49" t="s">
        <v>113</v>
      </c>
      <c r="D10" s="50" t="n">
        <v>1</v>
      </c>
      <c r="F10" s="1" t="s">
        <v>153</v>
      </c>
    </row>
    <row r="11" customFormat="false" ht="15" hidden="false" customHeight="false" outlineLevel="0" collapsed="false">
      <c r="B11" s="51" t="s">
        <v>154</v>
      </c>
      <c r="C11" s="52" t="s">
        <v>111</v>
      </c>
      <c r="D11" s="53" t="n">
        <f aca="false">D8*D10</f>
        <v>29.8146527777778</v>
      </c>
    </row>
    <row r="13" customFormat="false" ht="15" hidden="false" customHeight="false" outlineLevel="0" collapsed="false">
      <c r="B13" s="51" t="s">
        <v>120</v>
      </c>
      <c r="C13" s="52" t="s">
        <v>111</v>
      </c>
      <c r="D13" s="53" t="n">
        <f aca="false">SUM(D14+D15+D16+D17+D18)</f>
        <v>0</v>
      </c>
    </row>
    <row r="14" customFormat="false" ht="15" hidden="false" customHeight="false" outlineLevel="0" collapsed="false">
      <c r="B14" s="48" t="s">
        <v>155</v>
      </c>
      <c r="C14" s="49" t="s">
        <v>111</v>
      </c>
      <c r="D14" s="50" t="n">
        <f aca="false">'TOTAL DO MATERIAL UTILIZADO'!C4</f>
        <v>0</v>
      </c>
    </row>
    <row r="15" customFormat="false" ht="15" hidden="false" customHeight="false" outlineLevel="0" collapsed="false">
      <c r="B15" s="48" t="s">
        <v>122</v>
      </c>
      <c r="C15" s="49" t="s">
        <v>111</v>
      </c>
      <c r="D15" s="50"/>
    </row>
    <row r="16" customFormat="false" ht="15" hidden="false" customHeight="false" outlineLevel="0" collapsed="false">
      <c r="B16" s="48" t="s">
        <v>123</v>
      </c>
      <c r="C16" s="49" t="s">
        <v>111</v>
      </c>
      <c r="D16" s="50"/>
      <c r="F16" s="1" t="s">
        <v>156</v>
      </c>
    </row>
    <row r="17" customFormat="false" ht="15" hidden="false" customHeight="false" outlineLevel="0" collapsed="false">
      <c r="B17" s="48" t="s">
        <v>124</v>
      </c>
      <c r="C17" s="49" t="s">
        <v>111</v>
      </c>
      <c r="D17" s="50"/>
    </row>
    <row r="18" customFormat="false" ht="15" hidden="false" customHeight="false" outlineLevel="0" collapsed="false">
      <c r="B18" s="48" t="s">
        <v>125</v>
      </c>
      <c r="C18" s="49" t="s">
        <v>111</v>
      </c>
      <c r="D18" s="50"/>
    </row>
    <row r="19" customFormat="false" ht="15" hidden="false" customHeight="false" outlineLevel="0" collapsed="false">
      <c r="D19" s="54"/>
    </row>
    <row r="20" customFormat="false" ht="15" hidden="false" customHeight="false" outlineLevel="0" collapsed="false">
      <c r="B20" s="51" t="s">
        <v>132</v>
      </c>
      <c r="C20" s="52" t="s">
        <v>133</v>
      </c>
    </row>
    <row r="21" customFormat="false" ht="15" hidden="false" customHeight="false" outlineLevel="0" collapsed="false">
      <c r="B21" s="48" t="s">
        <v>134</v>
      </c>
      <c r="C21" s="49" t="n">
        <v>0.04</v>
      </c>
    </row>
    <row r="22" customFormat="false" ht="15" hidden="false" customHeight="false" outlineLevel="0" collapsed="false">
      <c r="B22" s="48" t="s">
        <v>135</v>
      </c>
      <c r="C22" s="49" t="n">
        <v>0.1</v>
      </c>
    </row>
    <row r="23" customFormat="false" ht="15" hidden="false" customHeight="false" outlineLevel="0" collapsed="false">
      <c r="B23" s="48" t="s">
        <v>136</v>
      </c>
      <c r="C23" s="49" t="n">
        <v>0</v>
      </c>
    </row>
    <row r="24" customFormat="false" ht="15" hidden="false" customHeight="false" outlineLevel="0" collapsed="false">
      <c r="B24" s="48" t="s">
        <v>137</v>
      </c>
      <c r="C24" s="49"/>
    </row>
    <row r="25" customFormat="false" ht="15" hidden="false" customHeight="false" outlineLevel="0" collapsed="false">
      <c r="B25" s="48" t="s">
        <v>139</v>
      </c>
      <c r="C25" s="49" t="n">
        <v>0.3</v>
      </c>
      <c r="F25" s="1" t="s">
        <v>157</v>
      </c>
    </row>
    <row r="27" customFormat="false" ht="15" hidden="false" customHeight="false" outlineLevel="0" collapsed="false">
      <c r="B27" s="51" t="s">
        <v>140</v>
      </c>
      <c r="C27" s="52" t="n">
        <f aca="false">SUM(C21:C25)</f>
        <v>0.44</v>
      </c>
    </row>
    <row r="28" customFormat="false" ht="15" hidden="false" customHeight="false" outlineLevel="0" collapsed="false">
      <c r="C28" s="55"/>
    </row>
    <row r="29" customFormat="false" ht="15" hidden="false" customHeight="false" outlineLevel="0" collapsed="false">
      <c r="B29" s="51" t="s">
        <v>158</v>
      </c>
      <c r="C29" s="53" t="n">
        <f aca="false">100/(100-44)</f>
        <v>1.78571428571429</v>
      </c>
    </row>
    <row r="32" customFormat="false" ht="15" hidden="false" customHeight="false" outlineLevel="0" collapsed="false">
      <c r="B32" s="12" t="s">
        <v>159</v>
      </c>
    </row>
    <row r="34" customFormat="false" ht="15" hidden="false" customHeight="false" outlineLevel="0" collapsed="false">
      <c r="B34" s="48" t="s">
        <v>160</v>
      </c>
      <c r="C34" s="56" t="n">
        <f aca="false">D11</f>
        <v>29.8146527777778</v>
      </c>
    </row>
    <row r="35" customFormat="false" ht="15" hidden="false" customHeight="false" outlineLevel="0" collapsed="false">
      <c r="B35" s="48" t="s">
        <v>161</v>
      </c>
      <c r="C35" s="56" t="n">
        <f aca="false">'TOTAL DO MATERIAL UTILIZADO'!C3:D3</f>
        <v>0</v>
      </c>
    </row>
    <row r="36" customFormat="false" ht="15" hidden="false" customHeight="false" outlineLevel="0" collapsed="false">
      <c r="B36" s="51" t="s">
        <v>162</v>
      </c>
      <c r="C36" s="57" t="n">
        <f aca="false">C34+C35</f>
        <v>29.8146527777778</v>
      </c>
    </row>
    <row r="37" customFormat="false" ht="15" hidden="false" customHeight="false" outlineLevel="0" collapsed="false">
      <c r="F37" s="1" t="s">
        <v>163</v>
      </c>
    </row>
    <row r="38" customFormat="false" ht="15" hidden="false" customHeight="false" outlineLevel="0" collapsed="false">
      <c r="B38" s="12" t="s">
        <v>164</v>
      </c>
      <c r="C38" s="58" t="n">
        <f aca="false">C36*C29</f>
        <v>53.2404513888889</v>
      </c>
    </row>
    <row r="40" customFormat="false" ht="15" hidden="false" customHeight="false" outlineLevel="0" collapsed="false">
      <c r="B40" s="12" t="s">
        <v>165</v>
      </c>
      <c r="C40" s="58" t="n">
        <f aca="false">C38</f>
        <v>53.2404513888889</v>
      </c>
    </row>
  </sheetData>
  <printOptions headings="false" gridLines="false" gridLinesSet="true" horizontalCentered="false" verticalCentered="false"/>
  <pageMargins left="0.25" right="0.25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&amp;R&amp;20&amp;Kff0000 Confidencial&amp;1#_x005F_x000D_</oddHeader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B134"/>
  <sheetViews>
    <sheetView showFormulas="false" showGridLines="false" showRowColHeaders="false" showZeros="true" rightToLeft="false" tabSelected="false" showOutlineSymbols="true" defaultGridColor="true" view="normal" topLeftCell="A1" colorId="64" zoomScale="155" zoomScaleNormal="155" zoomScalePageLayoutView="100" workbookViewId="0">
      <selection pane="topLeft" activeCell="B21" activeCellId="0" sqref="B2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2"/>
    <col collapsed="false" customWidth="true" hidden="false" outlineLevel="0" max="2" min="2" style="1" width="137.15"/>
    <col collapsed="false" customWidth="true" hidden="false" outlineLevel="0" max="3" min="3" style="1" width="189.43"/>
    <col collapsed="false" customWidth="false" hidden="false" outlineLevel="0" max="16384" min="4" style="1" width="9.14"/>
  </cols>
  <sheetData>
    <row r="2" customFormat="false" ht="24" hidden="false" customHeight="true" outlineLevel="0" collapsed="false"/>
    <row r="4" customFormat="false" ht="18" hidden="false" customHeight="true" outlineLevel="0" collapsed="false">
      <c r="B4" s="2"/>
    </row>
    <row r="5" customFormat="false" ht="48" hidden="false" customHeight="true" outlineLevel="0" collapsed="false">
      <c r="B5" s="3" t="s">
        <v>0</v>
      </c>
    </row>
    <row r="6" customFormat="false" ht="60.75" hidden="false" customHeight="true" outlineLevel="0" collapsed="false">
      <c r="B6" s="3" t="s">
        <v>1</v>
      </c>
    </row>
    <row r="7" customFormat="false" ht="18" hidden="false" customHeight="true" outlineLevel="0" collapsed="false">
      <c r="B7" s="4" t="s">
        <v>2</v>
      </c>
    </row>
    <row r="8" customFormat="false" ht="42.75" hidden="false" customHeight="true" outlineLevel="0" collapsed="false">
      <c r="B8" s="3" t="s">
        <v>3</v>
      </c>
    </row>
    <row r="9" customFormat="false" ht="20.25" hidden="false" customHeight="true" outlineLevel="0" collapsed="false">
      <c r="B9" s="4" t="s">
        <v>4</v>
      </c>
    </row>
    <row r="10" customFormat="false" ht="39" hidden="false" customHeight="true" outlineLevel="0" collapsed="false">
      <c r="B10" s="3" t="s">
        <v>5</v>
      </c>
    </row>
    <row r="11" customFormat="false" ht="18" hidden="false" customHeight="true" outlineLevel="0" collapsed="false">
      <c r="B11" s="3" t="s">
        <v>6</v>
      </c>
    </row>
    <row r="12" customFormat="false" ht="18" hidden="false" customHeight="true" outlineLevel="0" collapsed="false">
      <c r="B12" s="5"/>
    </row>
    <row r="13" customFormat="false" ht="18" hidden="false" customHeight="true" outlineLevel="0" collapsed="false"/>
    <row r="14" customFormat="false" ht="18" hidden="false" customHeight="true" outlineLevel="0" collapsed="false"/>
    <row r="15" customFormat="false" ht="18" hidden="false" customHeight="true" outlineLevel="0" collapsed="false"/>
    <row r="16" customFormat="false" ht="18" hidden="false" customHeight="true" outlineLevel="0" collapsed="false"/>
    <row r="17" customFormat="false" ht="18" hidden="false" customHeight="true" outlineLevel="0" collapsed="false"/>
    <row r="18" customFormat="false" ht="18" hidden="false" customHeight="true" outlineLevel="0" collapsed="false"/>
    <row r="19" customFormat="false" ht="18" hidden="false" customHeight="true" outlineLevel="0" collapsed="false"/>
    <row r="20" customFormat="false" ht="18" hidden="false" customHeight="true" outlineLevel="0" collapsed="false"/>
    <row r="21" customFormat="false" ht="18" hidden="false" customHeight="true" outlineLevel="0" collapsed="false"/>
    <row r="22" customFormat="false" ht="18" hidden="false" customHeight="true" outlineLevel="0" collapsed="false"/>
    <row r="23" customFormat="false" ht="18" hidden="false" customHeight="true" outlineLevel="0" collapsed="false"/>
    <row r="24" customFormat="false" ht="18" hidden="false" customHeight="true" outlineLevel="0" collapsed="false"/>
    <row r="25" customFormat="false" ht="18" hidden="false" customHeight="true" outlineLevel="0" collapsed="false"/>
    <row r="26" customFormat="false" ht="18" hidden="false" customHeight="true" outlineLevel="0" collapsed="false"/>
    <row r="27" customFormat="false" ht="18" hidden="false" customHeight="true" outlineLevel="0" collapsed="false"/>
    <row r="28" customFormat="false" ht="18" hidden="false" customHeight="true" outlineLevel="0" collapsed="false"/>
    <row r="29" customFormat="false" ht="18" hidden="false" customHeight="true" outlineLevel="0" collapsed="false"/>
    <row r="30" customFormat="false" ht="18" hidden="false" customHeight="true" outlineLevel="0" collapsed="false"/>
    <row r="31" customFormat="false" ht="18" hidden="false" customHeight="true" outlineLevel="0" collapsed="false"/>
    <row r="32" customFormat="false" ht="18" hidden="false" customHeight="true" outlineLevel="0" collapsed="false"/>
    <row r="33" customFormat="false" ht="18" hidden="false" customHeight="true" outlineLevel="0" collapsed="false"/>
    <row r="34" customFormat="false" ht="18" hidden="false" customHeight="true" outlineLevel="0" collapsed="false"/>
    <row r="35" customFormat="false" ht="18" hidden="false" customHeight="true" outlineLevel="0" collapsed="false"/>
    <row r="36" customFormat="false" ht="18" hidden="false" customHeight="true" outlineLevel="0" collapsed="false"/>
    <row r="37" customFormat="false" ht="18" hidden="false" customHeight="true" outlineLevel="0" collapsed="false"/>
    <row r="38" customFormat="false" ht="18" hidden="false" customHeight="true" outlineLevel="0" collapsed="false"/>
    <row r="39" customFormat="false" ht="18" hidden="false" customHeight="true" outlineLevel="0" collapsed="false"/>
    <row r="40" customFormat="false" ht="18" hidden="false" customHeight="true" outlineLevel="0" collapsed="false"/>
    <row r="41" customFormat="false" ht="18" hidden="false" customHeight="true" outlineLevel="0" collapsed="false"/>
    <row r="42" customFormat="false" ht="18" hidden="false" customHeight="true" outlineLevel="0" collapsed="false"/>
    <row r="43" customFormat="false" ht="18" hidden="false" customHeight="true" outlineLevel="0" collapsed="false"/>
    <row r="44" customFormat="false" ht="18" hidden="false" customHeight="true" outlineLevel="0" collapsed="false"/>
    <row r="45" customFormat="false" ht="18" hidden="false" customHeight="true" outlineLevel="0" collapsed="false"/>
    <row r="46" customFormat="false" ht="18" hidden="false" customHeight="true" outlineLevel="0" collapsed="false"/>
    <row r="47" customFormat="false" ht="18" hidden="false" customHeight="true" outlineLevel="0" collapsed="false"/>
    <row r="48" customFormat="false" ht="18" hidden="false" customHeight="true" outlineLevel="0" collapsed="false"/>
    <row r="49" customFormat="false" ht="18" hidden="false" customHeight="true" outlineLevel="0" collapsed="false"/>
    <row r="50" customFormat="false" ht="18" hidden="false" customHeight="true" outlineLevel="0" collapsed="false"/>
    <row r="51" customFormat="false" ht="18" hidden="false" customHeight="true" outlineLevel="0" collapsed="false"/>
    <row r="52" customFormat="false" ht="18" hidden="false" customHeight="true" outlineLevel="0" collapsed="false"/>
    <row r="53" customFormat="false" ht="18" hidden="false" customHeight="true" outlineLevel="0" collapsed="false"/>
    <row r="54" customFormat="false" ht="18" hidden="false" customHeight="true" outlineLevel="0" collapsed="false"/>
    <row r="55" customFormat="false" ht="18" hidden="false" customHeight="true" outlineLevel="0" collapsed="false"/>
    <row r="56" customFormat="false" ht="18" hidden="false" customHeight="true" outlineLevel="0" collapsed="false"/>
    <row r="57" customFormat="false" ht="18" hidden="false" customHeight="true" outlineLevel="0" collapsed="false"/>
    <row r="58" customFormat="false" ht="18" hidden="false" customHeight="true" outlineLevel="0" collapsed="false"/>
    <row r="59" customFormat="false" ht="18" hidden="false" customHeight="true" outlineLevel="0" collapsed="false"/>
    <row r="60" customFormat="false" ht="18" hidden="false" customHeight="true" outlineLevel="0" collapsed="false"/>
    <row r="61" customFormat="false" ht="18" hidden="false" customHeight="true" outlineLevel="0" collapsed="false"/>
    <row r="62" customFormat="false" ht="18" hidden="false" customHeight="true" outlineLevel="0" collapsed="false"/>
    <row r="63" customFormat="false" ht="18" hidden="false" customHeight="true" outlineLevel="0" collapsed="false"/>
    <row r="64" customFormat="false" ht="18" hidden="false" customHeight="true" outlineLevel="0" collapsed="false"/>
    <row r="65" customFormat="false" ht="18" hidden="false" customHeight="true" outlineLevel="0" collapsed="false"/>
    <row r="66" customFormat="false" ht="18" hidden="false" customHeight="true" outlineLevel="0" collapsed="false"/>
    <row r="67" customFormat="false" ht="18" hidden="false" customHeight="true" outlineLevel="0" collapsed="false"/>
    <row r="68" customFormat="false" ht="18" hidden="false" customHeight="true" outlineLevel="0" collapsed="false"/>
    <row r="69" customFormat="false" ht="18" hidden="false" customHeight="true" outlineLevel="0" collapsed="false"/>
    <row r="70" customFormat="false" ht="18" hidden="false" customHeight="true" outlineLevel="0" collapsed="false"/>
    <row r="71" customFormat="false" ht="18" hidden="false" customHeight="true" outlineLevel="0" collapsed="false"/>
    <row r="72" customFormat="false" ht="18" hidden="false" customHeight="true" outlineLevel="0" collapsed="false"/>
    <row r="73" customFormat="false" ht="18" hidden="false" customHeight="true" outlineLevel="0" collapsed="false"/>
    <row r="74" customFormat="false" ht="18" hidden="false" customHeight="true" outlineLevel="0" collapsed="false"/>
    <row r="75" customFormat="false" ht="18" hidden="false" customHeight="true" outlineLevel="0" collapsed="false"/>
    <row r="76" customFormat="false" ht="18" hidden="false" customHeight="true" outlineLevel="0" collapsed="false"/>
    <row r="77" customFormat="false" ht="18" hidden="false" customHeight="true" outlineLevel="0" collapsed="false"/>
    <row r="78" customFormat="false" ht="18" hidden="false" customHeight="true" outlineLevel="0" collapsed="false"/>
    <row r="79" customFormat="false" ht="18" hidden="false" customHeight="true" outlineLevel="0" collapsed="false"/>
    <row r="80" customFormat="false" ht="18" hidden="false" customHeight="true" outlineLevel="0" collapsed="false"/>
    <row r="81" customFormat="false" ht="18" hidden="false" customHeight="true" outlineLevel="0" collapsed="false"/>
    <row r="82" customFormat="false" ht="18" hidden="false" customHeight="true" outlineLevel="0" collapsed="false"/>
    <row r="83" customFormat="false" ht="18" hidden="false" customHeight="true" outlineLevel="0" collapsed="false"/>
    <row r="84" customFormat="false" ht="18" hidden="false" customHeight="true" outlineLevel="0" collapsed="false"/>
    <row r="85" customFormat="false" ht="18" hidden="false" customHeight="true" outlineLevel="0" collapsed="false"/>
    <row r="86" customFormat="false" ht="18" hidden="false" customHeight="true" outlineLevel="0" collapsed="false"/>
    <row r="87" customFormat="false" ht="18" hidden="false" customHeight="true" outlineLevel="0" collapsed="false"/>
    <row r="88" customFormat="false" ht="18" hidden="false" customHeight="true" outlineLevel="0" collapsed="false"/>
    <row r="89" customFormat="false" ht="18" hidden="false" customHeight="true" outlineLevel="0" collapsed="false"/>
    <row r="90" customFormat="false" ht="18" hidden="false" customHeight="true" outlineLevel="0" collapsed="false"/>
    <row r="91" customFormat="false" ht="18" hidden="false" customHeight="true" outlineLevel="0" collapsed="false"/>
    <row r="92" customFormat="false" ht="18" hidden="false" customHeight="true" outlineLevel="0" collapsed="false"/>
    <row r="93" customFormat="false" ht="18" hidden="false" customHeight="true" outlineLevel="0" collapsed="false"/>
    <row r="94" customFormat="false" ht="18" hidden="false" customHeight="true" outlineLevel="0" collapsed="false"/>
    <row r="95" customFormat="false" ht="18" hidden="false" customHeight="true" outlineLevel="0" collapsed="false"/>
    <row r="96" customFormat="false" ht="18" hidden="false" customHeight="true" outlineLevel="0" collapsed="false"/>
    <row r="97" customFormat="false" ht="18" hidden="false" customHeight="true" outlineLevel="0" collapsed="false"/>
    <row r="98" customFormat="false" ht="18" hidden="false" customHeight="true" outlineLevel="0" collapsed="false"/>
    <row r="99" customFormat="false" ht="18" hidden="false" customHeight="true" outlineLevel="0" collapsed="false"/>
    <row r="100" customFormat="false" ht="18" hidden="false" customHeight="true" outlineLevel="0" collapsed="false"/>
    <row r="101" customFormat="false" ht="18" hidden="false" customHeight="true" outlineLevel="0" collapsed="false"/>
    <row r="102" customFormat="false" ht="18" hidden="false" customHeight="true" outlineLevel="0" collapsed="false"/>
    <row r="103" customFormat="false" ht="18" hidden="false" customHeight="true" outlineLevel="0" collapsed="false"/>
    <row r="104" customFormat="false" ht="18" hidden="false" customHeight="true" outlineLevel="0" collapsed="false"/>
    <row r="105" customFormat="false" ht="18" hidden="false" customHeight="true" outlineLevel="0" collapsed="false"/>
    <row r="106" customFormat="false" ht="18" hidden="false" customHeight="true" outlineLevel="0" collapsed="false"/>
    <row r="107" customFormat="false" ht="18" hidden="false" customHeight="true" outlineLevel="0" collapsed="false"/>
    <row r="108" customFormat="false" ht="18" hidden="false" customHeight="true" outlineLevel="0" collapsed="false"/>
    <row r="109" customFormat="false" ht="18" hidden="false" customHeight="true" outlineLevel="0" collapsed="false"/>
    <row r="110" customFormat="false" ht="18" hidden="false" customHeight="true" outlineLevel="0" collapsed="false"/>
    <row r="111" customFormat="false" ht="18" hidden="false" customHeight="true" outlineLevel="0" collapsed="false"/>
    <row r="112" customFormat="false" ht="18" hidden="false" customHeight="true" outlineLevel="0" collapsed="false"/>
    <row r="113" customFormat="false" ht="18" hidden="false" customHeight="true" outlineLevel="0" collapsed="false"/>
    <row r="114" customFormat="false" ht="18" hidden="false" customHeight="true" outlineLevel="0" collapsed="false"/>
    <row r="115" customFormat="false" ht="18" hidden="false" customHeight="true" outlineLevel="0" collapsed="false"/>
    <row r="116" customFormat="false" ht="18" hidden="false" customHeight="true" outlineLevel="0" collapsed="false"/>
    <row r="117" customFormat="false" ht="18" hidden="false" customHeight="true" outlineLevel="0" collapsed="false"/>
    <row r="118" customFormat="false" ht="18" hidden="false" customHeight="true" outlineLevel="0" collapsed="false"/>
    <row r="119" customFormat="false" ht="18" hidden="false" customHeight="true" outlineLevel="0" collapsed="false"/>
    <row r="120" customFormat="false" ht="18" hidden="false" customHeight="true" outlineLevel="0" collapsed="false"/>
    <row r="121" customFormat="false" ht="18" hidden="false" customHeight="true" outlineLevel="0" collapsed="false"/>
    <row r="122" customFormat="false" ht="18" hidden="false" customHeight="true" outlineLevel="0" collapsed="false"/>
    <row r="123" customFormat="false" ht="18" hidden="false" customHeight="true" outlineLevel="0" collapsed="false"/>
    <row r="124" customFormat="false" ht="18" hidden="false" customHeight="true" outlineLevel="0" collapsed="false"/>
    <row r="125" customFormat="false" ht="18" hidden="false" customHeight="true" outlineLevel="0" collapsed="false"/>
    <row r="126" customFormat="false" ht="18" hidden="false" customHeight="true" outlineLevel="0" collapsed="false"/>
    <row r="127" customFormat="false" ht="18" hidden="false" customHeight="true" outlineLevel="0" collapsed="false"/>
    <row r="128" customFormat="false" ht="18" hidden="false" customHeight="true" outlineLevel="0" collapsed="false"/>
    <row r="129" customFormat="false" ht="18" hidden="false" customHeight="true" outlineLevel="0" collapsed="false"/>
    <row r="130" customFormat="false" ht="18" hidden="false" customHeight="true" outlineLevel="0" collapsed="false"/>
    <row r="131" customFormat="false" ht="18" hidden="false" customHeight="true" outlineLevel="0" collapsed="false"/>
    <row r="132" customFormat="false" ht="18" hidden="false" customHeight="true" outlineLevel="0" collapsed="false"/>
    <row r="133" customFormat="false" ht="18" hidden="false" customHeight="true" outlineLevel="0" collapsed="false"/>
    <row r="134" customFormat="false" ht="18" hidden="false" customHeight="true" outlineLevel="0" collapsed="false"/>
  </sheetData>
  <printOptions headings="false" gridLines="false" gridLinesSet="true" horizontalCentered="false" verticalCentered="false"/>
  <pageMargins left="0.25" right="0.25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&amp;R&amp;20&amp;Kff0000 Confidencial&amp;1#_x005F_x000D_</oddHead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B56"/>
  <sheetViews>
    <sheetView showFormulas="false" showGridLines="false" showRowColHeaders="false" showZeros="true" rightToLeft="false" tabSelected="false" showOutlineSymbols="true" defaultGridColor="true" view="normal" topLeftCell="A13" colorId="64" zoomScale="155" zoomScaleNormal="155" zoomScalePageLayoutView="100" workbookViewId="0">
      <selection pane="topLeft" activeCell="G13" activeCellId="0" sqref="G13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137.15"/>
    <col collapsed="false" customWidth="false" hidden="false" outlineLevel="0" max="16384" min="3" style="1" width="9.14"/>
  </cols>
  <sheetData>
    <row r="2" customFormat="false" ht="57.75" hidden="false" customHeight="true" outlineLevel="0" collapsed="false"/>
    <row r="3" customFormat="false" ht="18" hidden="false" customHeight="true" outlineLevel="0" collapsed="false">
      <c r="B3" s="6" t="s">
        <v>7</v>
      </c>
    </row>
    <row r="4" customFormat="false" ht="18" hidden="false" customHeight="true" outlineLevel="0" collapsed="false">
      <c r="B4" s="6" t="s">
        <v>8</v>
      </c>
    </row>
    <row r="5" customFormat="false" ht="18" hidden="false" customHeight="true" outlineLevel="0" collapsed="false">
      <c r="B5" s="6" t="s">
        <v>9</v>
      </c>
    </row>
    <row r="6" customFormat="false" ht="18" hidden="false" customHeight="true" outlineLevel="0" collapsed="false">
      <c r="B6" s="6" t="s">
        <v>10</v>
      </c>
    </row>
    <row r="7" customFormat="false" ht="18" hidden="false" customHeight="true" outlineLevel="0" collapsed="false">
      <c r="B7" s="7"/>
    </row>
    <row r="8" customFormat="false" ht="18" hidden="false" customHeight="true" outlineLevel="0" collapsed="false">
      <c r="B8" s="6" t="s">
        <v>11</v>
      </c>
    </row>
    <row r="9" customFormat="false" ht="18" hidden="false" customHeight="true" outlineLevel="0" collapsed="false">
      <c r="B9" s="6" t="s">
        <v>12</v>
      </c>
    </row>
    <row r="10" customFormat="false" ht="18" hidden="false" customHeight="true" outlineLevel="0" collapsed="false">
      <c r="B10" s="6" t="s">
        <v>13</v>
      </c>
    </row>
    <row r="11" customFormat="false" ht="18" hidden="false" customHeight="true" outlineLevel="0" collapsed="false">
      <c r="B11" s="6" t="s">
        <v>14</v>
      </c>
    </row>
    <row r="12" customFormat="false" ht="18" hidden="false" customHeight="true" outlineLevel="0" collapsed="false">
      <c r="B12" s="6" t="s">
        <v>15</v>
      </c>
    </row>
    <row r="13" customFormat="false" ht="18" hidden="false" customHeight="true" outlineLevel="0" collapsed="false">
      <c r="B13" s="6" t="s">
        <v>16</v>
      </c>
    </row>
    <row r="14" customFormat="false" ht="18" hidden="false" customHeight="true" outlineLevel="0" collapsed="false">
      <c r="B14" s="7"/>
    </row>
    <row r="15" customFormat="false" ht="18" hidden="false" customHeight="true" outlineLevel="0" collapsed="false">
      <c r="B15" s="6" t="s">
        <v>17</v>
      </c>
    </row>
    <row r="16" customFormat="false" ht="18" hidden="false" customHeight="true" outlineLevel="0" collapsed="false">
      <c r="B16" s="6" t="s">
        <v>18</v>
      </c>
    </row>
    <row r="17" customFormat="false" ht="18" hidden="false" customHeight="true" outlineLevel="0" collapsed="false">
      <c r="B17" s="7"/>
    </row>
    <row r="18" customFormat="false" ht="18" hidden="false" customHeight="true" outlineLevel="0" collapsed="false">
      <c r="B18" s="6" t="s">
        <v>19</v>
      </c>
    </row>
    <row r="19" customFormat="false" ht="18" hidden="false" customHeight="true" outlineLevel="0" collapsed="false">
      <c r="B19" s="7"/>
    </row>
    <row r="20" customFormat="false" ht="18" hidden="false" customHeight="true" outlineLevel="0" collapsed="false">
      <c r="B20" s="6" t="s">
        <v>20</v>
      </c>
    </row>
    <row r="21" customFormat="false" ht="18" hidden="false" customHeight="true" outlineLevel="0" collapsed="false">
      <c r="B21" s="7"/>
    </row>
    <row r="22" customFormat="false" ht="18" hidden="false" customHeight="true" outlineLevel="0" collapsed="false">
      <c r="B22" s="6" t="s">
        <v>21</v>
      </c>
    </row>
    <row r="23" customFormat="false" ht="18" hidden="false" customHeight="true" outlineLevel="0" collapsed="false">
      <c r="B23" s="6" t="s">
        <v>22</v>
      </c>
    </row>
    <row r="24" customFormat="false" ht="18" hidden="false" customHeight="true" outlineLevel="0" collapsed="false">
      <c r="B24" s="7"/>
    </row>
    <row r="25" customFormat="false" ht="18" hidden="false" customHeight="true" outlineLevel="0" collapsed="false">
      <c r="B25" s="6" t="s">
        <v>23</v>
      </c>
    </row>
    <row r="26" customFormat="false" ht="18" hidden="false" customHeight="true" outlineLevel="0" collapsed="false">
      <c r="B26" s="6" t="s">
        <v>24</v>
      </c>
    </row>
    <row r="27" customFormat="false" ht="18" hidden="false" customHeight="true" outlineLevel="0" collapsed="false">
      <c r="B27" s="6" t="s">
        <v>25</v>
      </c>
    </row>
    <row r="28" customFormat="false" ht="18" hidden="false" customHeight="true" outlineLevel="0" collapsed="false">
      <c r="B28" s="6" t="s">
        <v>26</v>
      </c>
    </row>
    <row r="29" customFormat="false" ht="18" hidden="false" customHeight="true" outlineLevel="0" collapsed="false">
      <c r="B29" s="6" t="s">
        <v>27</v>
      </c>
    </row>
    <row r="30" customFormat="false" ht="18" hidden="false" customHeight="true" outlineLevel="0" collapsed="false">
      <c r="B30" s="6" t="s">
        <v>28</v>
      </c>
    </row>
    <row r="31" customFormat="false" ht="18" hidden="false" customHeight="true" outlineLevel="0" collapsed="false">
      <c r="B31" s="7"/>
    </row>
    <row r="32" customFormat="false" ht="18" hidden="false" customHeight="true" outlineLevel="0" collapsed="false">
      <c r="B32" s="6" t="s">
        <v>29</v>
      </c>
    </row>
    <row r="33" customFormat="false" ht="18" hidden="false" customHeight="true" outlineLevel="0" collapsed="false">
      <c r="B33" s="6" t="s">
        <v>30</v>
      </c>
    </row>
    <row r="34" customFormat="false" ht="18" hidden="false" customHeight="true" outlineLevel="0" collapsed="false">
      <c r="B34" s="6" t="s">
        <v>31</v>
      </c>
    </row>
    <row r="35" customFormat="false" ht="18" hidden="false" customHeight="true" outlineLevel="0" collapsed="false">
      <c r="B35" s="6" t="s">
        <v>32</v>
      </c>
    </row>
    <row r="36" customFormat="false" ht="18" hidden="false" customHeight="true" outlineLevel="0" collapsed="false">
      <c r="B36" s="7"/>
    </row>
    <row r="37" customFormat="false" ht="18" hidden="false" customHeight="true" outlineLevel="0" collapsed="false">
      <c r="B37" s="6" t="s">
        <v>33</v>
      </c>
    </row>
    <row r="38" customFormat="false" ht="18" hidden="false" customHeight="true" outlineLevel="0" collapsed="false">
      <c r="B38" s="6" t="s">
        <v>34</v>
      </c>
    </row>
    <row r="39" customFormat="false" ht="18" hidden="false" customHeight="true" outlineLevel="0" collapsed="false">
      <c r="B39" s="8" t="s">
        <v>35</v>
      </c>
    </row>
    <row r="40" customFormat="false" ht="18" hidden="false" customHeight="true" outlineLevel="0" collapsed="false">
      <c r="B40" s="6" t="s">
        <v>36</v>
      </c>
    </row>
    <row r="41" customFormat="false" ht="18" hidden="false" customHeight="true" outlineLevel="0" collapsed="false">
      <c r="B41" s="6" t="s">
        <v>37</v>
      </c>
    </row>
    <row r="42" customFormat="false" ht="18" hidden="false" customHeight="true" outlineLevel="0" collapsed="false">
      <c r="B42" s="6" t="s">
        <v>38</v>
      </c>
    </row>
    <row r="43" customFormat="false" ht="18" hidden="false" customHeight="true" outlineLevel="0" collapsed="false">
      <c r="B43" s="6" t="s">
        <v>39</v>
      </c>
    </row>
    <row r="44" customFormat="false" ht="18" hidden="false" customHeight="true" outlineLevel="0" collapsed="false">
      <c r="B44" s="6" t="s">
        <v>40</v>
      </c>
    </row>
    <row r="45" customFormat="false" ht="18" hidden="false" customHeight="true" outlineLevel="0" collapsed="false">
      <c r="B45" s="6" t="s">
        <v>41</v>
      </c>
    </row>
    <row r="46" customFormat="false" ht="18" hidden="false" customHeight="true" outlineLevel="0" collapsed="false">
      <c r="B46" s="6" t="s">
        <v>42</v>
      </c>
    </row>
    <row r="47" customFormat="false" ht="18" hidden="false" customHeight="true" outlineLevel="0" collapsed="false">
      <c r="B47" s="7"/>
    </row>
    <row r="48" customFormat="false" ht="18" hidden="false" customHeight="true" outlineLevel="0" collapsed="false">
      <c r="B48" s="7"/>
    </row>
    <row r="49" customFormat="false" ht="18" hidden="false" customHeight="true" outlineLevel="0" collapsed="false">
      <c r="B49" s="7"/>
    </row>
    <row r="50" customFormat="false" ht="18" hidden="false" customHeight="true" outlineLevel="0" collapsed="false"/>
    <row r="51" customFormat="false" ht="18" hidden="false" customHeight="true" outlineLevel="0" collapsed="false"/>
    <row r="52" customFormat="false" ht="18" hidden="false" customHeight="true" outlineLevel="0" collapsed="false"/>
    <row r="53" customFormat="false" ht="18" hidden="false" customHeight="true" outlineLevel="0" collapsed="false">
      <c r="B53" s="9"/>
    </row>
    <row r="54" customFormat="false" ht="18" hidden="false" customHeight="true" outlineLevel="0" collapsed="false">
      <c r="B54" s="9"/>
    </row>
    <row r="55" customFormat="false" ht="18" hidden="false" customHeight="true" outlineLevel="0" collapsed="false">
      <c r="B55" s="9"/>
    </row>
    <row r="56" customFormat="false" ht="18" hidden="false" customHeight="true" outlineLevel="0" collapsed="false">
      <c r="B56" s="9"/>
    </row>
  </sheetData>
  <printOptions headings="false" gridLines="false" gridLinesSet="true" horizontalCentered="false" verticalCentered="false"/>
  <pageMargins left="0.25" right="0.25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&amp;R&amp;20&amp;Kff0000 Confidencial&amp;1#_x005F_x000D_</oddHeader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B6"/>
  <sheetViews>
    <sheetView showFormulas="false" showGridLines="false" showRowColHeaders="false" showZeros="true" rightToLeft="false" tabSelected="false" showOutlineSymbols="true" defaultGridColor="true" view="normal" topLeftCell="A1" colorId="64" zoomScale="155" zoomScaleNormal="155" zoomScalePageLayoutView="100" workbookViewId="0">
      <selection pane="topLeft" activeCell="B15" activeCellId="0" sqref="B1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2"/>
    <col collapsed="false" customWidth="true" hidden="false" outlineLevel="0" max="2" min="2" style="1" width="137.29"/>
    <col collapsed="false" customWidth="false" hidden="false" outlineLevel="0" max="16384" min="3" style="1" width="9.14"/>
  </cols>
  <sheetData>
    <row r="2" customFormat="false" ht="58.5" hidden="false" customHeight="true" outlineLevel="0" collapsed="false"/>
    <row r="4" customFormat="false" ht="15" hidden="false" customHeight="false" outlineLevel="0" collapsed="false">
      <c r="B4" s="2" t="s">
        <v>43</v>
      </c>
    </row>
    <row r="5" customFormat="false" ht="18" hidden="false" customHeight="true" outlineLevel="0" collapsed="false">
      <c r="B5" s="10" t="s">
        <v>9</v>
      </c>
    </row>
    <row r="6" customFormat="false" ht="21" hidden="false" customHeight="true" outlineLevel="0" collapsed="false">
      <c r="B6" s="11" t="s">
        <v>10</v>
      </c>
    </row>
  </sheetData>
  <printOptions headings="false" gridLines="false" gridLinesSet="true" horizontalCentered="false" verticalCentered="false"/>
  <pageMargins left="0.25" right="0.25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&amp;R&amp;20&amp;Kff0000 Confidencial&amp;1#_x005F_x000D_</oddHeader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D56"/>
  <sheetViews>
    <sheetView showFormulas="false" showGridLines="false" showRowColHeaders="false" showZeros="true" rightToLeft="false" tabSelected="false" showOutlineSymbols="true" defaultGridColor="true" view="normal" topLeftCell="A13" colorId="64" zoomScale="155" zoomScaleNormal="155" zoomScalePageLayoutView="100" workbookViewId="0">
      <selection pane="topLeft" activeCell="C16" activeCellId="0" sqref="C16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61"/>
    <col collapsed="false" customWidth="true" hidden="false" outlineLevel="0" max="2" min="2" style="1" width="13.29"/>
    <col collapsed="false" customWidth="false" hidden="false" outlineLevel="0" max="16384" min="3" style="1" width="9.14"/>
  </cols>
  <sheetData>
    <row r="2" customFormat="false" ht="15" hidden="false" customHeight="false" outlineLevel="0" collapsed="false">
      <c r="A2" s="12" t="s">
        <v>44</v>
      </c>
      <c r="B2" s="13" t="n">
        <f aca="false">SUM(B3:B51)</f>
        <v>8586.62</v>
      </c>
      <c r="D2" s="7"/>
    </row>
    <row r="3" customFormat="false" ht="15" hidden="false" customHeight="false" outlineLevel="0" collapsed="false">
      <c r="A3" s="14" t="s">
        <v>45</v>
      </c>
      <c r="B3" s="15"/>
      <c r="D3" s="7"/>
    </row>
    <row r="4" customFormat="false" ht="15" hidden="false" customHeight="false" outlineLevel="0" collapsed="false">
      <c r="A4" s="16" t="s">
        <v>46</v>
      </c>
      <c r="B4" s="17"/>
      <c r="D4" s="7"/>
    </row>
    <row r="5" customFormat="false" ht="15" hidden="false" customHeight="false" outlineLevel="0" collapsed="false">
      <c r="A5" s="14" t="s">
        <v>47</v>
      </c>
      <c r="B5" s="15"/>
    </row>
    <row r="6" customFormat="false" ht="15" hidden="false" customHeight="false" outlineLevel="0" collapsed="false">
      <c r="A6" s="16" t="s">
        <v>48</v>
      </c>
      <c r="B6" s="17"/>
    </row>
    <row r="7" customFormat="false" ht="15" hidden="false" customHeight="false" outlineLevel="0" collapsed="false">
      <c r="A7" s="14" t="s">
        <v>49</v>
      </c>
      <c r="B7" s="15"/>
    </row>
    <row r="8" customFormat="false" ht="15" hidden="false" customHeight="false" outlineLevel="0" collapsed="false">
      <c r="A8" s="16" t="s">
        <v>50</v>
      </c>
      <c r="B8" s="17"/>
    </row>
    <row r="9" customFormat="false" ht="15" hidden="false" customHeight="false" outlineLevel="0" collapsed="false">
      <c r="A9" s="14" t="s">
        <v>51</v>
      </c>
      <c r="B9" s="15"/>
    </row>
    <row r="10" customFormat="false" ht="15" hidden="false" customHeight="false" outlineLevel="0" collapsed="false">
      <c r="A10" s="16" t="s">
        <v>52</v>
      </c>
      <c r="B10" s="17" t="n">
        <v>70</v>
      </c>
    </row>
    <row r="11" customFormat="false" ht="15" hidden="false" customHeight="false" outlineLevel="0" collapsed="false">
      <c r="A11" s="14" t="s">
        <v>53</v>
      </c>
      <c r="B11" s="15" t="n">
        <v>300</v>
      </c>
    </row>
    <row r="12" customFormat="false" ht="15" hidden="false" customHeight="false" outlineLevel="0" collapsed="false">
      <c r="A12" s="16" t="s">
        <v>54</v>
      </c>
      <c r="B12" s="17"/>
    </row>
    <row r="13" customFormat="false" ht="15" hidden="false" customHeight="false" outlineLevel="0" collapsed="false">
      <c r="A13" s="14" t="s">
        <v>55</v>
      </c>
      <c r="B13" s="15" t="n">
        <v>1500</v>
      </c>
    </row>
    <row r="14" customFormat="false" ht="15" hidden="false" customHeight="false" outlineLevel="0" collapsed="false">
      <c r="A14" s="16" t="s">
        <v>56</v>
      </c>
      <c r="B14" s="17"/>
    </row>
    <row r="15" customFormat="false" ht="15" hidden="false" customHeight="false" outlineLevel="0" collapsed="false">
      <c r="A15" s="14" t="s">
        <v>57</v>
      </c>
      <c r="B15" s="15" t="n">
        <v>250</v>
      </c>
      <c r="C15" s="1" t="s">
        <v>58</v>
      </c>
    </row>
    <row r="16" customFormat="false" ht="15" hidden="false" customHeight="false" outlineLevel="0" collapsed="false">
      <c r="A16" s="16" t="s">
        <v>59</v>
      </c>
      <c r="B16" s="17" t="n">
        <v>466.62</v>
      </c>
      <c r="C16" s="18" t="s">
        <v>60</v>
      </c>
    </row>
    <row r="17" customFormat="false" ht="15" hidden="false" customHeight="false" outlineLevel="0" collapsed="false">
      <c r="A17" s="14" t="s">
        <v>61</v>
      </c>
      <c r="B17" s="15"/>
      <c r="C17" s="1" t="s">
        <v>62</v>
      </c>
    </row>
    <row r="18" customFormat="false" ht="15" hidden="false" customHeight="false" outlineLevel="0" collapsed="false">
      <c r="A18" s="16" t="s">
        <v>63</v>
      </c>
      <c r="B18" s="17"/>
      <c r="C18" s="1" t="n">
        <f aca="false">66.66*7</f>
        <v>466.62</v>
      </c>
    </row>
    <row r="19" customFormat="false" ht="15" hidden="false" customHeight="false" outlineLevel="0" collapsed="false">
      <c r="A19" s="14" t="s">
        <v>64</v>
      </c>
      <c r="B19" s="15"/>
    </row>
    <row r="20" customFormat="false" ht="15" hidden="false" customHeight="false" outlineLevel="0" collapsed="false">
      <c r="A20" s="16" t="s">
        <v>65</v>
      </c>
      <c r="B20" s="17"/>
    </row>
    <row r="21" customFormat="false" ht="15" hidden="false" customHeight="false" outlineLevel="0" collapsed="false">
      <c r="A21" s="14" t="s">
        <v>66</v>
      </c>
      <c r="B21" s="15"/>
    </row>
    <row r="22" customFormat="false" ht="15" hidden="false" customHeight="false" outlineLevel="0" collapsed="false">
      <c r="A22" s="16" t="s">
        <v>67</v>
      </c>
      <c r="B22" s="17"/>
    </row>
    <row r="23" customFormat="false" ht="15" hidden="false" customHeight="false" outlineLevel="0" collapsed="false">
      <c r="A23" s="14" t="s">
        <v>68</v>
      </c>
      <c r="B23" s="15"/>
    </row>
    <row r="24" customFormat="false" ht="15" hidden="false" customHeight="false" outlineLevel="0" collapsed="false">
      <c r="A24" s="16" t="s">
        <v>69</v>
      </c>
      <c r="B24" s="17"/>
    </row>
    <row r="25" customFormat="false" ht="15" hidden="false" customHeight="false" outlineLevel="0" collapsed="false">
      <c r="A25" s="14" t="s">
        <v>70</v>
      </c>
      <c r="B25" s="15"/>
    </row>
    <row r="26" customFormat="false" ht="15" hidden="false" customHeight="false" outlineLevel="0" collapsed="false">
      <c r="A26" s="16" t="s">
        <v>71</v>
      </c>
      <c r="B26" s="17"/>
      <c r="C26" s="19"/>
    </row>
    <row r="27" customFormat="false" ht="15" hidden="false" customHeight="false" outlineLevel="0" collapsed="false">
      <c r="A27" s="14" t="s">
        <v>72</v>
      </c>
      <c r="B27" s="15"/>
    </row>
    <row r="28" customFormat="false" ht="15" hidden="false" customHeight="false" outlineLevel="0" collapsed="false">
      <c r="A28" s="16" t="s">
        <v>73</v>
      </c>
      <c r="B28" s="17"/>
    </row>
    <row r="29" customFormat="false" ht="15" hidden="false" customHeight="false" outlineLevel="0" collapsed="false">
      <c r="A29" s="14" t="s">
        <v>74</v>
      </c>
      <c r="B29" s="15"/>
    </row>
    <row r="30" customFormat="false" ht="15" hidden="false" customHeight="false" outlineLevel="0" collapsed="false">
      <c r="A30" s="16" t="s">
        <v>75</v>
      </c>
      <c r="B30" s="17" t="n">
        <v>300</v>
      </c>
    </row>
    <row r="31" customFormat="false" ht="15" hidden="false" customHeight="false" outlineLevel="0" collapsed="false">
      <c r="A31" s="14" t="s">
        <v>76</v>
      </c>
      <c r="B31" s="15" t="n">
        <v>300</v>
      </c>
    </row>
    <row r="32" customFormat="false" ht="15" hidden="false" customHeight="false" outlineLevel="0" collapsed="false">
      <c r="A32" s="16" t="s">
        <v>77</v>
      </c>
      <c r="B32" s="17"/>
    </row>
    <row r="33" customFormat="false" ht="15" hidden="false" customHeight="false" outlineLevel="0" collapsed="false">
      <c r="A33" s="14" t="s">
        <v>78</v>
      </c>
      <c r="B33" s="15"/>
    </row>
    <row r="34" customFormat="false" ht="15" hidden="false" customHeight="false" outlineLevel="0" collapsed="false">
      <c r="A34" s="16" t="s">
        <v>79</v>
      </c>
      <c r="B34" s="17"/>
    </row>
    <row r="35" customFormat="false" ht="15" hidden="false" customHeight="false" outlineLevel="0" collapsed="false">
      <c r="A35" s="14" t="s">
        <v>80</v>
      </c>
      <c r="B35" s="15"/>
    </row>
    <row r="36" customFormat="false" ht="15" hidden="false" customHeight="false" outlineLevel="0" collapsed="false">
      <c r="A36" s="16" t="s">
        <v>81</v>
      </c>
      <c r="B36" s="17"/>
    </row>
    <row r="37" customFormat="false" ht="15" hidden="false" customHeight="false" outlineLevel="0" collapsed="false">
      <c r="A37" s="14" t="s">
        <v>82</v>
      </c>
      <c r="B37" s="15"/>
    </row>
    <row r="38" customFormat="false" ht="15" hidden="false" customHeight="false" outlineLevel="0" collapsed="false">
      <c r="A38" s="16" t="s">
        <v>83</v>
      </c>
      <c r="B38" s="17"/>
    </row>
    <row r="39" customFormat="false" ht="15" hidden="false" customHeight="false" outlineLevel="0" collapsed="false">
      <c r="A39" s="14" t="s">
        <v>84</v>
      </c>
      <c r="B39" s="15"/>
    </row>
    <row r="40" customFormat="false" ht="15" hidden="false" customHeight="false" outlineLevel="0" collapsed="false">
      <c r="A40" s="16" t="s">
        <v>85</v>
      </c>
      <c r="B40" s="17"/>
    </row>
    <row r="41" customFormat="false" ht="15" hidden="false" customHeight="false" outlineLevel="0" collapsed="false">
      <c r="A41" s="14" t="s">
        <v>86</v>
      </c>
      <c r="B41" s="15"/>
    </row>
    <row r="42" customFormat="false" ht="15" hidden="false" customHeight="false" outlineLevel="0" collapsed="false">
      <c r="A42" s="16" t="s">
        <v>87</v>
      </c>
      <c r="B42" s="17" t="n">
        <v>0</v>
      </c>
    </row>
    <row r="43" customFormat="false" ht="15" hidden="false" customHeight="false" outlineLevel="0" collapsed="false">
      <c r="A43" s="14" t="s">
        <v>88</v>
      </c>
      <c r="B43" s="15"/>
    </row>
    <row r="44" customFormat="false" ht="15" hidden="false" customHeight="false" outlineLevel="0" collapsed="false">
      <c r="A44" s="16" t="s">
        <v>89</v>
      </c>
      <c r="B44" s="17" t="n">
        <v>5000</v>
      </c>
    </row>
    <row r="45" customFormat="false" ht="15" hidden="false" customHeight="false" outlineLevel="0" collapsed="false">
      <c r="A45" s="14" t="s">
        <v>90</v>
      </c>
      <c r="B45" s="15"/>
    </row>
    <row r="46" customFormat="false" ht="15" hidden="false" customHeight="false" outlineLevel="0" collapsed="false">
      <c r="A46" s="16" t="s">
        <v>91</v>
      </c>
      <c r="B46" s="17"/>
    </row>
    <row r="47" customFormat="false" ht="15" hidden="false" customHeight="false" outlineLevel="0" collapsed="false">
      <c r="A47" s="14" t="s">
        <v>92</v>
      </c>
      <c r="B47" s="15"/>
    </row>
    <row r="48" customFormat="false" ht="15" hidden="false" customHeight="false" outlineLevel="0" collapsed="false">
      <c r="A48" s="16" t="s">
        <v>93</v>
      </c>
      <c r="B48" s="17" t="n">
        <v>400</v>
      </c>
    </row>
    <row r="49" customFormat="false" ht="15" hidden="false" customHeight="false" outlineLevel="0" collapsed="false">
      <c r="A49" s="14" t="s">
        <v>94</v>
      </c>
      <c r="B49" s="15"/>
    </row>
    <row r="50" customFormat="false" ht="15" hidden="false" customHeight="false" outlineLevel="0" collapsed="false">
      <c r="A50" s="16" t="s">
        <v>95</v>
      </c>
      <c r="B50" s="17"/>
    </row>
    <row r="51" customFormat="false" ht="15" hidden="false" customHeight="false" outlineLevel="0" collapsed="false">
      <c r="A51" s="14" t="s">
        <v>96</v>
      </c>
      <c r="B51" s="15"/>
    </row>
    <row r="54" customFormat="false" ht="15" hidden="false" customHeight="false" outlineLevel="0" collapsed="false">
      <c r="A54" s="20" t="s">
        <v>8</v>
      </c>
    </row>
    <row r="55" customFormat="false" ht="15" hidden="false" customHeight="false" outlineLevel="0" collapsed="false">
      <c r="A55" s="20" t="s">
        <v>9</v>
      </c>
    </row>
    <row r="56" customFormat="false" ht="15" hidden="false" customHeight="false" outlineLevel="0" collapsed="false">
      <c r="A56" s="20" t="s">
        <v>10</v>
      </c>
    </row>
  </sheetData>
  <printOptions headings="false" gridLines="false" gridLinesSet="true" horizontalCentered="false" verticalCentered="false"/>
  <pageMargins left="0.25" right="0.25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&amp;R&amp;20&amp;Kff0000 Confidencial&amp;1#_x005F_x000D_</oddHeader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B14"/>
  <sheetViews>
    <sheetView showFormulas="false" showGridLines="false" showRowColHeaders="false" showZeros="true" rightToLeft="false" tabSelected="false" showOutlineSymbols="true" defaultGridColor="true" view="normal" topLeftCell="A1" colorId="64" zoomScale="155" zoomScaleNormal="155" zoomScalePageLayoutView="100" workbookViewId="0">
      <selection pane="topLeft" activeCell="M30" activeCellId="0" sqref="M30"/>
    </sheetView>
  </sheetViews>
  <sheetFormatPr defaultColWidth="9.1484375" defaultRowHeight="15" zeroHeight="false" outlineLevelRow="0" outlineLevelCol="0"/>
  <cols>
    <col collapsed="false" customWidth="true" hidden="false" outlineLevel="0" max="1" min="1" style="21" width="3.71"/>
    <col collapsed="false" customWidth="true" hidden="false" outlineLevel="0" max="2" min="2" style="21" width="137.29"/>
    <col collapsed="false" customWidth="false" hidden="false" outlineLevel="0" max="16384" min="3" style="21" width="9.14"/>
  </cols>
  <sheetData>
    <row r="2" customFormat="false" ht="48.75" hidden="false" customHeight="true" outlineLevel="0" collapsed="false"/>
    <row r="4" customFormat="false" ht="15" hidden="false" customHeight="false" outlineLevel="0" collapsed="false">
      <c r="B4" s="22"/>
    </row>
    <row r="5" customFormat="false" ht="15" hidden="false" customHeight="false" outlineLevel="0" collapsed="false">
      <c r="B5" s="23" t="s">
        <v>97</v>
      </c>
    </row>
    <row r="6" customFormat="false" ht="15" hidden="false" customHeight="false" outlineLevel="0" collapsed="false">
      <c r="B6" s="23" t="s">
        <v>12</v>
      </c>
    </row>
    <row r="7" customFormat="false" ht="15" hidden="false" customHeight="false" outlineLevel="0" collapsed="false">
      <c r="B7" s="23" t="s">
        <v>13</v>
      </c>
    </row>
    <row r="8" customFormat="false" ht="15" hidden="false" customHeight="false" outlineLevel="0" collapsed="false">
      <c r="B8" s="23" t="s">
        <v>98</v>
      </c>
    </row>
    <row r="9" customFormat="false" ht="15" hidden="false" customHeight="false" outlineLevel="0" collapsed="false">
      <c r="B9" s="23" t="s">
        <v>15</v>
      </c>
    </row>
    <row r="10" customFormat="false" ht="15" hidden="false" customHeight="false" outlineLevel="0" collapsed="false">
      <c r="B10" s="23" t="s">
        <v>16</v>
      </c>
    </row>
    <row r="11" customFormat="false" ht="15" hidden="false" customHeight="false" outlineLevel="0" collapsed="false">
      <c r="B11" s="24"/>
    </row>
    <row r="12" customFormat="false" ht="15" hidden="false" customHeight="false" outlineLevel="0" collapsed="false">
      <c r="B12" s="23" t="s">
        <v>99</v>
      </c>
    </row>
    <row r="13" customFormat="false" ht="15" hidden="false" customHeight="false" outlineLevel="0" collapsed="false">
      <c r="B13" s="23" t="s">
        <v>100</v>
      </c>
    </row>
    <row r="14" customFormat="false" ht="15" hidden="false" customHeight="false" outlineLevel="0" collapsed="false">
      <c r="B14" s="25"/>
    </row>
  </sheetData>
  <printOptions headings="false" gridLines="false" gridLinesSet="true" horizontalCentered="false" verticalCentered="false"/>
  <pageMargins left="0.25" right="0.25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&amp;R&amp;20&amp;Kff0000 Confidencial&amp;1#_x005F_x000D_</oddHeader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C32"/>
  <sheetViews>
    <sheetView showFormulas="false" showGridLines="false" showRowColHeaders="false" showZeros="true" rightToLeft="false" tabSelected="false" showOutlineSymbols="true" defaultGridColor="true" view="normal" topLeftCell="A1" colorId="64" zoomScale="155" zoomScaleNormal="155" zoomScalePageLayoutView="100" workbookViewId="0">
      <selection pane="topLeft" activeCell="C5" activeCellId="0" sqref="C5"/>
    </sheetView>
  </sheetViews>
  <sheetFormatPr defaultColWidth="9.1484375" defaultRowHeight="1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62.42"/>
    <col collapsed="false" customWidth="true" hidden="false" outlineLevel="0" max="3" min="3" style="1" width="11.29"/>
    <col collapsed="false" customWidth="true" hidden="false" outlineLevel="0" max="4" min="4" style="1" width="10.14"/>
    <col collapsed="false" customWidth="false" hidden="false" outlineLevel="0" max="16384" min="5" style="1" width="9.14"/>
  </cols>
  <sheetData>
    <row r="1" customFormat="false" ht="18" hidden="false" customHeight="true" outlineLevel="0" collapsed="false"/>
    <row r="2" customFormat="false" ht="18" hidden="false" customHeight="true" outlineLevel="0" collapsed="false">
      <c r="B2" s="26" t="s">
        <v>101</v>
      </c>
      <c r="C2" s="1" t="s">
        <v>102</v>
      </c>
    </row>
    <row r="3" customFormat="false" ht="18" hidden="false" customHeight="true" outlineLevel="0" collapsed="false"/>
    <row r="4" customFormat="false" ht="18" hidden="false" customHeight="true" outlineLevel="0" collapsed="false">
      <c r="B4" s="14" t="s">
        <v>103</v>
      </c>
      <c r="C4" s="15" t="n">
        <v>6</v>
      </c>
    </row>
    <row r="5" customFormat="false" ht="18" hidden="false" customHeight="true" outlineLevel="0" collapsed="false">
      <c r="B5" s="16" t="s">
        <v>104</v>
      </c>
      <c r="C5" s="17" t="n">
        <v>2</v>
      </c>
    </row>
    <row r="6" customFormat="false" ht="18" hidden="false" customHeight="true" outlineLevel="0" collapsed="false">
      <c r="B6" s="14" t="s">
        <v>105</v>
      </c>
      <c r="C6" s="15" t="n">
        <v>24</v>
      </c>
    </row>
    <row r="7" customFormat="false" ht="18" hidden="false" customHeight="true" outlineLevel="0" collapsed="false">
      <c r="B7" s="16" t="s">
        <v>106</v>
      </c>
      <c r="C7" s="17" t="n">
        <f aca="false">C4*C5*C6</f>
        <v>288</v>
      </c>
    </row>
    <row r="8" customFormat="false" ht="18" hidden="false" customHeight="true" outlineLevel="0" collapsed="false">
      <c r="B8" s="14" t="s">
        <v>107</v>
      </c>
      <c r="C8" s="15" t="n">
        <v>1</v>
      </c>
    </row>
    <row r="9" customFormat="false" ht="18" hidden="false" customHeight="true" outlineLevel="0" collapsed="false">
      <c r="B9" s="16" t="s">
        <v>108</v>
      </c>
      <c r="C9" s="17" t="n">
        <f aca="false">+C7*C8</f>
        <v>288</v>
      </c>
    </row>
    <row r="10" customFormat="false" ht="18" hidden="false" customHeight="true" outlineLevel="0" collapsed="false"/>
    <row r="11" customFormat="false" ht="18" hidden="false" customHeight="true" outlineLevel="0" collapsed="false"/>
    <row r="12" customFormat="false" ht="18" hidden="false" customHeight="true" outlineLevel="0" collapsed="false"/>
    <row r="13" customFormat="false" ht="18" hidden="false" customHeight="true" outlineLevel="0" collapsed="false"/>
    <row r="14" customFormat="false" ht="18" hidden="false" customHeight="true" outlineLevel="0" collapsed="false"/>
    <row r="15" customFormat="false" ht="18" hidden="false" customHeight="true" outlineLevel="0" collapsed="false"/>
    <row r="16" customFormat="false" ht="18" hidden="false" customHeight="true" outlineLevel="0" collapsed="false"/>
    <row r="17" customFormat="false" ht="18" hidden="false" customHeight="true" outlineLevel="0" collapsed="false"/>
    <row r="18" customFormat="false" ht="18" hidden="false" customHeight="true" outlineLevel="0" collapsed="false"/>
    <row r="19" customFormat="false" ht="18" hidden="false" customHeight="true" outlineLevel="0" collapsed="false"/>
    <row r="20" customFormat="false" ht="18" hidden="false" customHeight="true" outlineLevel="0" collapsed="false"/>
    <row r="21" customFormat="false" ht="18" hidden="false" customHeight="true" outlineLevel="0" collapsed="false"/>
    <row r="22" customFormat="false" ht="18" hidden="false" customHeight="true" outlineLevel="0" collapsed="false"/>
    <row r="23" customFormat="false" ht="18" hidden="false" customHeight="true" outlineLevel="0" collapsed="false"/>
    <row r="24" customFormat="false" ht="18" hidden="false" customHeight="true" outlineLevel="0" collapsed="false"/>
    <row r="25" customFormat="false" ht="18" hidden="false" customHeight="true" outlineLevel="0" collapsed="false"/>
    <row r="26" customFormat="false" ht="18" hidden="false" customHeight="true" outlineLevel="0" collapsed="false"/>
    <row r="27" customFormat="false" ht="18" hidden="false" customHeight="true" outlineLevel="0" collapsed="false"/>
    <row r="28" customFormat="false" ht="18" hidden="false" customHeight="true" outlineLevel="0" collapsed="false"/>
    <row r="29" customFormat="false" ht="18" hidden="false" customHeight="true" outlineLevel="0" collapsed="false"/>
    <row r="30" customFormat="false" ht="18" hidden="false" customHeight="true" outlineLevel="0" collapsed="false"/>
    <row r="31" customFormat="false" ht="18" hidden="false" customHeight="true" outlineLevel="0" collapsed="false"/>
    <row r="32" customFormat="false" ht="18" hidden="false" customHeight="true" outlineLevel="0" collapsed="false"/>
  </sheetData>
  <printOptions headings="false" gridLines="false" gridLinesSet="true" horizontalCentered="false" verticalCentered="false"/>
  <pageMargins left="0.25" right="0.25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&amp;R&amp;20&amp;Kff0000 Confidencial&amp;1#_x005F_x000D_</oddHeader>
    <oddFooter/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B7"/>
  <sheetViews>
    <sheetView showFormulas="false" showGridLines="false" showRowColHeaders="false" showZeros="true" rightToLeft="false" tabSelected="false" showOutlineSymbols="true" defaultGridColor="true" view="normal" topLeftCell="A1" colorId="64" zoomScale="155" zoomScaleNormal="155" zoomScalePageLayoutView="100" workbookViewId="0">
      <selection pane="topLeft" activeCell="B28" activeCellId="0" sqref="B28"/>
    </sheetView>
  </sheetViews>
  <sheetFormatPr defaultColWidth="8.859375" defaultRowHeight="15" zeroHeight="false" outlineLevelRow="0" outlineLevelCol="0"/>
  <cols>
    <col collapsed="false" customWidth="true" hidden="false" outlineLevel="0" max="1" min="1" style="21" width="3.15"/>
    <col collapsed="false" customWidth="true" hidden="false" outlineLevel="0" max="2" min="2" style="21" width="137.29"/>
  </cols>
  <sheetData>
    <row r="2" customFormat="false" ht="48" hidden="false" customHeight="true" outlineLevel="0" collapsed="false"/>
    <row r="4" customFormat="false" ht="15" hidden="false" customHeight="false" outlineLevel="0" collapsed="false">
      <c r="B4" s="22"/>
    </row>
    <row r="5" customFormat="false" ht="15" hidden="false" customHeight="false" outlineLevel="0" collapsed="false">
      <c r="B5" s="23" t="s">
        <v>109</v>
      </c>
    </row>
    <row r="6" customFormat="false" ht="15" hidden="false" customHeight="false" outlineLevel="0" collapsed="false">
      <c r="B6" s="23" t="s">
        <v>110</v>
      </c>
    </row>
    <row r="7" customFormat="false" ht="15" hidden="false" customHeight="false" outlineLevel="0" collapsed="false">
      <c r="B7" s="27"/>
    </row>
  </sheetData>
  <printOptions headings="false" gridLines="false" gridLinesSet="true" horizontalCentered="false" verticalCentered="false"/>
  <pageMargins left="0.25" right="0.25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&amp;R&amp;20&amp;Kff0000 Confidencial&amp;1#_x005F_x000D_</oddHeader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3:D7"/>
  <sheetViews>
    <sheetView showFormulas="false" showGridLines="false" showRowColHeaders="false" showZeros="true" rightToLeft="false" tabSelected="false" showOutlineSymbols="true" defaultGridColor="true" view="normal" topLeftCell="A1" colorId="64" zoomScale="155" zoomScaleNormal="155" zoomScalePageLayoutView="100" workbookViewId="0">
      <selection pane="topLeft" activeCell="D7" activeCellId="0" sqref="D7"/>
    </sheetView>
  </sheetViews>
  <sheetFormatPr defaultColWidth="8.859375" defaultRowHeight="15" zeroHeight="false" outlineLevelRow="0" outlineLevelCol="0"/>
  <cols>
    <col collapsed="false" customWidth="true" hidden="false" outlineLevel="0" max="2" min="2" style="21" width="32.29"/>
    <col collapsed="false" customWidth="true" hidden="false" outlineLevel="0" max="3" min="3" style="21" width="6.43"/>
    <col collapsed="false" customWidth="true" hidden="false" outlineLevel="0" max="4" min="4" style="21" width="20.42"/>
  </cols>
  <sheetData>
    <row r="3" customFormat="false" ht="21.75" hidden="false" customHeight="true" outlineLevel="0" collapsed="false">
      <c r="B3" s="28" t="s">
        <v>44</v>
      </c>
      <c r="C3" s="28" t="s">
        <v>111</v>
      </c>
      <c r="D3" s="29" t="n">
        <f aca="false">'APURAÇÃO DESPESAS FIXAS'!B2</f>
        <v>8586.62</v>
      </c>
    </row>
    <row r="4" customFormat="false" ht="21.75" hidden="false" customHeight="true" outlineLevel="0" collapsed="false"/>
    <row r="5" customFormat="false" ht="21.75" hidden="false" customHeight="true" outlineLevel="0" collapsed="false">
      <c r="B5" s="28" t="s">
        <v>112</v>
      </c>
      <c r="C5" s="28" t="s">
        <v>113</v>
      </c>
      <c r="D5" s="30" t="n">
        <f aca="false">'CAPACIDADE PRODUTIVA'!C9</f>
        <v>288</v>
      </c>
    </row>
    <row r="6" customFormat="false" ht="21.75" hidden="false" customHeight="true" outlineLevel="0" collapsed="false"/>
    <row r="7" customFormat="false" ht="21.75" hidden="false" customHeight="true" outlineLevel="0" collapsed="false">
      <c r="B7" s="31" t="s">
        <v>114</v>
      </c>
      <c r="C7" s="31" t="s">
        <v>111</v>
      </c>
      <c r="D7" s="32" t="n">
        <f aca="false">D3/D5</f>
        <v>29.8146527777778</v>
      </c>
    </row>
  </sheetData>
  <printOptions headings="false" gridLines="false" gridLinesSet="true" horizontalCentered="false" verticalCentered="false"/>
  <pageMargins left="0.25" right="0.25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&amp;R&amp;20&amp;Kff0000 Confidencial&amp;1#_x005F_x000D_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2023-04-02T21:45:04Z</dcterms:created>
  <dc:creator>admin</dc:creator>
  <dc:description/>
  <dc:language>pt-BR</dc:language>
  <cp:lastModifiedBy/>
  <cp:lastPrinted>2023-05-01T19:14:12Z</cp:lastPrinted>
  <dcterms:modified xsi:type="dcterms:W3CDTF">2025-03-18T17:25:17Z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8f1fd5-171f-4305-a789-c17ef389ed12_ActionId">
    <vt:lpwstr>0dba239c-3955-4c54-bce3-6110199533fd</vt:lpwstr>
  </property>
  <property fmtid="{D5CDD505-2E9C-101B-9397-08002B2CF9AE}" pid="3" name="MSIP_Label_4f8f1fd5-171f-4305-a789-c17ef389ed12_ContentBits">
    <vt:lpwstr>1</vt:lpwstr>
  </property>
  <property fmtid="{D5CDD505-2E9C-101B-9397-08002B2CF9AE}" pid="4" name="MSIP_Label_4f8f1fd5-171f-4305-a789-c17ef389ed12_Enabled">
    <vt:lpwstr>true</vt:lpwstr>
  </property>
  <property fmtid="{D5CDD505-2E9C-101B-9397-08002B2CF9AE}" pid="5" name="MSIP_Label_4f8f1fd5-171f-4305-a789-c17ef389ed12_Method">
    <vt:lpwstr>Privileged</vt:lpwstr>
  </property>
  <property fmtid="{D5CDD505-2E9C-101B-9397-08002B2CF9AE}" pid="6" name="MSIP_Label_4f8f1fd5-171f-4305-a789-c17ef389ed12_Name">
    <vt:lpwstr>PR - Confidencial</vt:lpwstr>
  </property>
  <property fmtid="{D5CDD505-2E9C-101B-9397-08002B2CF9AE}" pid="7" name="MSIP_Label_4f8f1fd5-171f-4305-a789-c17ef389ed12_SetDate">
    <vt:lpwstr>2023-06-06T17:59:26Z</vt:lpwstr>
  </property>
  <property fmtid="{D5CDD505-2E9C-101B-9397-08002B2CF9AE}" pid="8" name="MSIP_Label_4f8f1fd5-171f-4305-a789-c17ef389ed12_SiteId">
    <vt:lpwstr>97298271-1bd7-4ac5-935b-88addef636cc</vt:lpwstr>
  </property>
</Properties>
</file>