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2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ecificação Shawarma" sheetId="1" state="visible" r:id="rId2"/>
    <sheet name="Precificar - Portifolio" sheetId="2" state="visible" r:id="rId3"/>
  </sheets>
  <definedNames>
    <definedName function="false" hidden="true" localSheetId="1" name="_xlnm._FilterDatabase" vbProcedure="false">'Precificar - Portifolio'!$A$5:$Q$5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<sst xmlns="http://schemas.openxmlformats.org/spreadsheetml/2006/main" count="64" uniqueCount="59">
  <si>
    <t xml:space="preserve">Custos Variáveis</t>
  </si>
  <si>
    <t xml:space="preserve">Custos por produto</t>
  </si>
  <si>
    <t xml:space="preserve">Custos Fixos</t>
  </si>
  <si>
    <t xml:space="preserve">Sanduiche Shawarma</t>
  </si>
  <si>
    <t xml:space="preserve">DAS</t>
  </si>
  <si>
    <t xml:space="preserve">Insumos</t>
  </si>
  <si>
    <t xml:space="preserve">Aluguel /agua</t>
  </si>
  <si>
    <t xml:space="preserve">Energia*</t>
  </si>
  <si>
    <t xml:space="preserve">Informações do produto</t>
  </si>
  <si>
    <t xml:space="preserve">Pró-labore</t>
  </si>
  <si>
    <t xml:space="preserve">Shawarma</t>
  </si>
  <si>
    <t xml:space="preserve">Pessoal</t>
  </si>
  <si>
    <t xml:space="preserve">Vendas mensais</t>
  </si>
  <si>
    <t xml:space="preserve">Celular/intenet/telefone</t>
  </si>
  <si>
    <t xml:space="preserve">Valor vendido mensal</t>
  </si>
  <si>
    <t xml:space="preserve">Contador</t>
  </si>
  <si>
    <t xml:space="preserve">Porcentagem no faturamento</t>
  </si>
  <si>
    <t xml:space="preserve">Sistema</t>
  </si>
  <si>
    <t xml:space="preserve">Custo Total do produto</t>
  </si>
  <si>
    <t xml:space="preserve">FGTS</t>
  </si>
  <si>
    <t xml:space="preserve">Margem contribuição </t>
  </si>
  <si>
    <t xml:space="preserve">Ponto de equilíbrio</t>
  </si>
  <si>
    <t xml:space="preserve">Custos fixos do produto mensal</t>
  </si>
  <si>
    <t xml:space="preserve">Lucro </t>
  </si>
  <si>
    <t xml:space="preserve">Margem Lucro atual do produto</t>
  </si>
  <si>
    <t xml:space="preserve">Porcentagem de custos variáveis</t>
  </si>
  <si>
    <t xml:space="preserve">Total</t>
  </si>
  <si>
    <t xml:space="preserve">Custos Fixos Unitarios</t>
  </si>
  <si>
    <t xml:space="preserve">Taxa de cartão</t>
  </si>
  <si>
    <t xml:space="preserve">Taxa de impostos</t>
  </si>
  <si>
    <t xml:space="preserve">Taxa de comissão</t>
  </si>
  <si>
    <t xml:space="preserve">Faturamento</t>
  </si>
  <si>
    <t xml:space="preserve">Precificação</t>
  </si>
  <si>
    <t xml:space="preserve">Custo Fixo em Relação ao Faturamento</t>
  </si>
  <si>
    <t xml:space="preserve">Lucro</t>
  </si>
  <si>
    <t xml:space="preserve">Preço total</t>
  </si>
  <si>
    <t xml:space="preserve">Os campos ena cor Cinza, preenclimento obrigatório</t>
  </si>
  <si>
    <t xml:space="preserve">DESPESAS FIXAS</t>
  </si>
  <si>
    <t xml:space="preserve">TAXA DE CARTÃO</t>
  </si>
  <si>
    <t xml:space="preserve">FATURAMENTO MENSAL</t>
  </si>
  <si>
    <t xml:space="preserve">TAXA DE IMPOSTOS</t>
  </si>
  <si>
    <t xml:space="preserve">PRODUTO</t>
  </si>
  <si>
    <t xml:space="preserve">PREÇO DE VENDA</t>
  </si>
  <si>
    <t xml:space="preserve">Nº VENDAS MENSAIS</t>
  </si>
  <si>
    <t xml:space="preserve">RECEITA DE VENDAS MENSAL</t>
  </si>
  <si>
    <t xml:space="preserve">PORCENTAGEM NO FATURAMENTO</t>
  </si>
  <si>
    <t xml:space="preserve">CUSTOS UNITARIO</t>
  </si>
  <si>
    <t xml:space="preserve">EMBALAGEM</t>
  </si>
  <si>
    <t xml:space="preserve">TAXA DE CARTAO</t>
  </si>
  <si>
    <t xml:space="preserve">IMPOSTOS</t>
  </si>
  <si>
    <t xml:space="preserve">TOTAL DE CUSTOS VARIAVEIS UN</t>
  </si>
  <si>
    <t xml:space="preserve">DESPESA FIXA UNITARIA</t>
  </si>
  <si>
    <t xml:space="preserve">CUSTO TOTAL DO PRODUTO</t>
  </si>
  <si>
    <t xml:space="preserve">MARGEM DE CONTRIBUIÇÃO</t>
  </si>
  <si>
    <t xml:space="preserve">DESPESAS FIXAS DO PRODUTO MENSAL</t>
  </si>
  <si>
    <t xml:space="preserve">LUCRO</t>
  </si>
  <si>
    <t xml:space="preserve">MARGEM DE LUCRO ATUAL DO PRODUTO</t>
  </si>
  <si>
    <t xml:space="preserve">PORCENTAGEM DE CUSTOS VARIAVEIS U.N</t>
  </si>
  <si>
    <t xml:space="preserve">Sanduiche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</si>
</sst>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[$R$-416]#,##0.00_);[RED]\([$R$-416]#,##0.00\)"/>
    <numFmt numFmtId="166" formatCode="_-&quot;R$ &quot;* #,##0.00_-;&quot;-R$ &quot;* #,##0.00_-;_-&quot;R$ &quot;* \-??_-;_-@_-"/>
    <numFmt numFmtId="167" formatCode="[$R$-416]#,##0.0000_);[RED]\([$R$-416]#,##0.0000\)"/>
    <numFmt numFmtId="168" formatCode="[$R$-416]\ #,##0.00;[RED][$R$-416]\ #,##0.00"/>
    <numFmt numFmtId="169" formatCode="0%"/>
    <numFmt numFmtId="170" formatCode="[$R$-416]#,##0.00000_);[RED]\([$R$-416]#,##0.00000\)"/>
    <numFmt numFmtId="171" formatCode="0"/>
    <numFmt numFmtId="172" formatCode="0.0%"/>
    <numFmt numFmtId="173" formatCode="&quot;R$ &quot;#,##0.00"/>
    <numFmt numFmtId="174" formatCode="0.00%"/>
  </numFmts>
  <fonts count="11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sz val="20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92D050"/>
        <bgColor rgb="FF8497B0"/>
      </patternFill>
    </fill>
    <fill>
      <patternFill patternType="solid">
        <fgColor rgb="FFFFFFFF"/>
        <bgColor rgb="FFFFFFCC"/>
      </patternFill>
    </fill>
    <fill>
      <patternFill patternType="solid">
        <fgColor rgb="FF0070C0"/>
        <bgColor rgb="FF008080"/>
      </patternFill>
    </fill>
    <fill>
      <patternFill patternType="solid">
        <fgColor rgb="FF00B0F0"/>
        <bgColor rgb="FF33CCCC"/>
      </patternFill>
    </fill>
    <fill>
      <patternFill patternType="solid">
        <fgColor rgb="FFFFFF00"/>
        <bgColor rgb="FFFFFF00"/>
      </patternFill>
    </fill>
    <fill>
      <patternFill patternType="solid">
        <fgColor rgb="FF8497B0"/>
        <bgColor rgb="FF808080"/>
      </patternFill>
    </fill>
    <fill>
      <patternFill patternType="solid">
        <fgColor rgb="FFFF0000"/>
        <bgColor rgb="FF9C0006"/>
      </patternFill>
    </fill>
    <fill>
      <patternFill patternType="solid">
        <fgColor rgb="FFFFD966"/>
        <bgColor rgb="FFFFEB9C"/>
      </patternFill>
    </fill>
    <fill>
      <patternFill patternType="solid">
        <fgColor rgb="FFD9D9D9"/>
        <bgColor rgb="FFBDD7EE"/>
      </patternFill>
    </fill>
    <fill>
      <patternFill patternType="solid">
        <fgColor rgb="FF5B9BD5"/>
        <bgColor rgb="FF8497B0"/>
      </patternFill>
    </fill>
    <fill>
      <patternFill patternType="solid">
        <fgColor rgb="FFBDD7EE"/>
        <bgColor rgb="FFD9D9D9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top" textRotation="0" wrapText="false" indent="0" shrinkToFit="false"/>
    </xf>
    <xf numFmtId="42" fontId="1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top" textRotation="0" wrapText="false" indent="0" shrinkToFit="false"/>
    </xf>
  </cellStyleXfs>
  <cellXfs count="61">
    <xf numFmtId="164" fontId="0" fillId="0" borderId="0" xfId="0" applyFont="fals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4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0" fillId="3" borderId="1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0" fillId="3" borderId="2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5" fontId="0" fillId="0" borderId="2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0" fillId="0" borderId="1" xfId="17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4" fontId="5" fillId="7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0" fillId="0" borderId="2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7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8" fontId="0" fillId="0" borderId="1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9" fontId="0" fillId="0" borderId="1" xfId="19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70" fontId="0" fillId="0" borderId="2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71" fontId="0" fillId="0" borderId="1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72" fontId="0" fillId="0" borderId="1" xfId="19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false"/>
    </xf>
    <xf numFmtId="168" fontId="0" fillId="5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0" fillId="3" borderId="1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9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3" borderId="0" xfId="0" applyFont="fals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7" fillId="3" borderId="3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3" fontId="7" fillId="10" borderId="4" xfId="17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9" fontId="8" fillId="10" borderId="4" xfId="19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3" borderId="0" xfId="17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3" borderId="5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3" fontId="7" fillId="10" borderId="6" xfId="17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9" fontId="8" fillId="10" borderId="6" xfId="19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73" fontId="0" fillId="3" borderId="0" xfId="17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3" borderId="7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4" fontId="9" fillId="11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11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12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10" borderId="1" xfId="17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10" borderId="1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73" fontId="0" fillId="3" borderId="1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74" fontId="0" fillId="3" borderId="1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3" borderId="1" xfId="17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72" fontId="0" fillId="3" borderId="1" xfId="19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9" fontId="0" fillId="3" borderId="1" xfId="19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12" borderId="9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10" borderId="9" xfId="17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10" borderId="9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73" fontId="0" fillId="3" borderId="9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74" fontId="0" fillId="3" borderId="9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3" borderId="9" xfId="17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72" fontId="0" fillId="3" borderId="9" xfId="19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9" fontId="0" fillId="3" borderId="9" xfId="19" applyFont="true" applyBorder="true" applyAlignment="true" applyProtection="tru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5B9BD5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9C6500"/>
      <rgbColor rgb="FF800080"/>
      <rgbColor rgb="FF008080"/>
      <rgbColor rgb="FFD9D9D9"/>
      <rgbColor rgb="FF808080"/>
      <rgbColor rgb="FF5B9BD5"/>
      <rgbColor rgb="FF993366"/>
      <rgbColor rgb="FFFFFFCC"/>
      <rgbColor rgb="FFCCFFFF"/>
      <rgbColor rgb="FF660066"/>
      <rgbColor rgb="FFFF8080"/>
      <rgbColor rgb="FF0070C0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6EFCE"/>
      <rgbColor rgb="FFFFEB9C"/>
      <rgbColor rgb="FF99CCFF"/>
      <rgbColor rgb="FFFF99CC"/>
      <rgbColor rgb="FFCC99FF"/>
      <rgbColor rgb="FFFFC7CE"/>
      <rgbColor rgb="FF3366FF"/>
      <rgbColor rgb="FF33CCCC"/>
      <rgbColor rgb="FF92D050"/>
      <rgbColor rgb="FFFFD966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O34"/>
  <sheetViews>
    <sheetView showFormulas="false" showGridLines="true" showRowColHeaders="true" showZeros="true" rightToLeft="false" tabSelected="true" showOutlineSymbols="true" defaultGridColor="true" view="normal" topLeftCell="A10" colorId="64" zoomScale="150" zoomScaleNormal="150" zoomScalePageLayoutView="100" workbookViewId="0">
      <selection pane="topLeft" activeCell="B20" activeCellId="0" sqref="B20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29.29"/>
    <col collapsed="false" customWidth="true" hidden="false" outlineLevel="0" max="2" min="2" style="1" width="14.71"/>
    <col collapsed="false" customWidth="true" hidden="false" outlineLevel="0" max="4" min="4" style="1" width="16.43"/>
    <col collapsed="false" customWidth="true" hidden="false" outlineLevel="0" max="5" min="5" style="1" width="30.43"/>
    <col collapsed="false" customWidth="true" hidden="false" outlineLevel="0" max="6" min="6" style="1" width="11.57"/>
    <col collapsed="false" customWidth="true" hidden="false" outlineLevel="0" max="8" min="8" style="1" width="21.43"/>
    <col collapsed="false" customWidth="true" hidden="false" outlineLevel="0" max="9" min="9" style="1" width="11.57"/>
    <col collapsed="false" customWidth="true" hidden="false" outlineLevel="0" max="10" min="10" style="1" width="12.86"/>
    <col collapsed="false" customWidth="true" hidden="false" outlineLevel="0" max="11" min="11" style="1" width="36"/>
    <col collapsed="false" customWidth="true" hidden="false" outlineLevel="0" max="12" min="12" style="1" width="13.71"/>
  </cols>
  <sheetData>
    <row r="3" customFormat="false" ht="15" hidden="false" customHeight="false" outlineLevel="0" collapsed="false">
      <c r="E3" s="2"/>
      <c r="F3" s="2"/>
      <c r="I3" s="2"/>
      <c r="J3" s="2"/>
    </row>
    <row r="7" customFormat="false" ht="15" hidden="false" customHeight="false" outlineLevel="0" collapsed="false">
      <c r="E7" s="3" t="s">
        <v>0</v>
      </c>
      <c r="F7" s="3"/>
      <c r="G7" s="4"/>
      <c r="H7" s="5" t="s">
        <v>1</v>
      </c>
      <c r="I7" s="5"/>
      <c r="J7" s="6"/>
      <c r="K7" s="7" t="s">
        <v>2</v>
      </c>
      <c r="L7" s="7"/>
    </row>
    <row r="8" customFormat="false" ht="15" hidden="false" customHeight="false" outlineLevel="0" collapsed="false">
      <c r="E8" s="8" t="s">
        <v>3</v>
      </c>
      <c r="F8" s="9" t="n">
        <v>12</v>
      </c>
      <c r="G8" s="10"/>
      <c r="H8" s="8"/>
      <c r="I8" s="11"/>
      <c r="K8" s="12" t="s">
        <v>4</v>
      </c>
      <c r="L8" s="13" t="n">
        <v>1900</v>
      </c>
    </row>
    <row r="9" customFormat="false" ht="15" hidden="false" customHeight="false" outlineLevel="0" collapsed="false">
      <c r="E9" s="12" t="s">
        <v>5</v>
      </c>
      <c r="F9" s="14"/>
      <c r="G9" s="10"/>
      <c r="H9" s="12"/>
      <c r="I9" s="11"/>
      <c r="K9" s="12" t="s">
        <v>6</v>
      </c>
      <c r="L9" s="13" t="n">
        <v>11800</v>
      </c>
    </row>
    <row r="10" customFormat="false" ht="15" hidden="false" customHeight="false" outlineLevel="0" collapsed="false">
      <c r="E10" s="12"/>
      <c r="F10" s="14"/>
      <c r="G10" s="10"/>
      <c r="H10" s="12"/>
      <c r="I10" s="14"/>
      <c r="K10" s="8" t="s">
        <v>7</v>
      </c>
      <c r="L10" s="9" t="n">
        <v>1900</v>
      </c>
    </row>
    <row r="11" customFormat="false" ht="18.75" hidden="false" customHeight="false" outlineLevel="0" collapsed="false">
      <c r="A11" s="15" t="s">
        <v>8</v>
      </c>
      <c r="B11" s="15"/>
      <c r="E11" s="8"/>
      <c r="F11" s="16"/>
      <c r="G11" s="10"/>
      <c r="H11" s="17"/>
      <c r="I11" s="14"/>
      <c r="K11" s="8" t="s">
        <v>9</v>
      </c>
      <c r="L11" s="9"/>
    </row>
    <row r="12" customFormat="false" ht="13.8" hidden="false" customHeight="false" outlineLevel="0" collapsed="false">
      <c r="A12" s="18" t="s">
        <v>10</v>
      </c>
      <c r="B12" s="9" t="n">
        <v>39</v>
      </c>
      <c r="E12" s="12"/>
      <c r="F12" s="14"/>
      <c r="G12" s="10"/>
      <c r="H12" s="12"/>
      <c r="I12" s="19"/>
      <c r="K12" s="12" t="s">
        <v>11</v>
      </c>
      <c r="L12" s="11" t="n">
        <f aca="false">13800+2820</f>
        <v>16620</v>
      </c>
    </row>
    <row r="13" customFormat="false" ht="15" hidden="false" customHeight="false" outlineLevel="0" collapsed="false">
      <c r="A13" s="20" t="s">
        <v>12</v>
      </c>
      <c r="B13" s="21" t="n">
        <v>1</v>
      </c>
      <c r="E13" s="8"/>
      <c r="F13" s="8"/>
      <c r="G13" s="10"/>
      <c r="H13" s="12"/>
      <c r="I13" s="14"/>
      <c r="K13" s="8" t="s">
        <v>13</v>
      </c>
      <c r="L13" s="11" t="n">
        <v>110</v>
      </c>
    </row>
    <row r="14" customFormat="false" ht="13.8" hidden="false" customHeight="false" outlineLevel="0" collapsed="false">
      <c r="A14" s="20" t="s">
        <v>14</v>
      </c>
      <c r="B14" s="22" t="n">
        <f aca="false">B13*B12</f>
        <v>39</v>
      </c>
      <c r="E14" s="12"/>
      <c r="F14" s="14"/>
      <c r="G14" s="10"/>
      <c r="H14" s="12"/>
      <c r="I14" s="19"/>
      <c r="K14" s="12" t="s">
        <v>15</v>
      </c>
      <c r="L14" s="11" t="n">
        <v>1000</v>
      </c>
    </row>
    <row r="15" customFormat="false" ht="15" hidden="false" customHeight="false" outlineLevel="0" collapsed="false">
      <c r="A15" s="20" t="s">
        <v>16</v>
      </c>
      <c r="B15" s="23" t="n">
        <f aca="false">IFERROR(B14/L29,0)</f>
        <v>0.00065</v>
      </c>
      <c r="E15" s="8"/>
      <c r="F15" s="14"/>
      <c r="G15" s="10"/>
      <c r="H15" s="8"/>
      <c r="I15" s="24"/>
      <c r="K15" s="12" t="s">
        <v>17</v>
      </c>
      <c r="L15" s="11" t="n">
        <f aca="false">280+52</f>
        <v>332</v>
      </c>
    </row>
    <row r="16" customFormat="false" ht="15" hidden="false" customHeight="false" outlineLevel="0" collapsed="false">
      <c r="A16" s="20" t="s">
        <v>18</v>
      </c>
      <c r="B16" s="22" t="n">
        <f aca="false">F23+L25</f>
        <v>36.1943</v>
      </c>
      <c r="E16" s="12"/>
      <c r="F16" s="14"/>
      <c r="G16" s="10"/>
      <c r="H16" s="12"/>
      <c r="I16" s="14"/>
      <c r="K16" s="12" t="s">
        <v>19</v>
      </c>
      <c r="L16" s="11" t="n">
        <v>860</v>
      </c>
    </row>
    <row r="17" customFormat="false" ht="15" hidden="false" customHeight="false" outlineLevel="0" collapsed="false">
      <c r="A17" s="20" t="s">
        <v>20</v>
      </c>
      <c r="B17" s="22" t="n">
        <f aca="false">B12-F23</f>
        <v>25.245</v>
      </c>
      <c r="E17" s="12"/>
      <c r="F17" s="14"/>
      <c r="G17" s="10"/>
      <c r="H17" s="12"/>
      <c r="I17" s="14"/>
      <c r="K17" s="12"/>
      <c r="L17" s="11"/>
    </row>
    <row r="18" customFormat="false" ht="15" hidden="false" customHeight="false" outlineLevel="0" collapsed="false">
      <c r="A18" s="20" t="s">
        <v>21</v>
      </c>
      <c r="B18" s="25" t="n">
        <f aca="false">IFERROR(B19/B17,0)</f>
        <v>0.888861160625866</v>
      </c>
      <c r="E18" s="12"/>
      <c r="F18" s="14"/>
      <c r="G18" s="10"/>
      <c r="H18" s="12"/>
      <c r="I18" s="14"/>
      <c r="K18" s="12"/>
      <c r="L18" s="11"/>
    </row>
    <row r="19" customFormat="false" ht="15" hidden="false" customHeight="false" outlineLevel="0" collapsed="false">
      <c r="A19" s="20" t="s">
        <v>22</v>
      </c>
      <c r="B19" s="22" t="n">
        <f aca="false">L23*B15</f>
        <v>22.4393</v>
      </c>
      <c r="E19" s="12"/>
      <c r="F19" s="14"/>
      <c r="G19" s="10"/>
      <c r="H19" s="12"/>
      <c r="I19" s="14"/>
      <c r="K19" s="12"/>
      <c r="L19" s="11"/>
    </row>
    <row r="20" customFormat="false" ht="15" hidden="false" customHeight="false" outlineLevel="0" collapsed="false">
      <c r="A20" s="20" t="s">
        <v>23</v>
      </c>
      <c r="B20" s="22" t="n">
        <f aca="false">B12-B16</f>
        <v>2.8057</v>
      </c>
      <c r="E20" s="12"/>
      <c r="F20" s="14"/>
      <c r="G20" s="10"/>
      <c r="H20" s="12"/>
      <c r="I20" s="14"/>
      <c r="K20" s="12"/>
      <c r="L20" s="11"/>
    </row>
    <row r="21" customFormat="false" ht="15" hidden="false" customHeight="false" outlineLevel="0" collapsed="false">
      <c r="A21" s="20" t="s">
        <v>24</v>
      </c>
      <c r="B21" s="23" t="n">
        <f aca="false">IFERROR(B20/B16,0)</f>
        <v>0.0775177306924019</v>
      </c>
      <c r="E21" s="12"/>
      <c r="F21" s="14"/>
      <c r="G21" s="10"/>
      <c r="H21" s="12"/>
      <c r="I21" s="14"/>
      <c r="K21" s="12"/>
      <c r="L21" s="11"/>
    </row>
    <row r="22" customFormat="false" ht="15" hidden="false" customHeight="false" outlineLevel="0" collapsed="false">
      <c r="A22" s="20" t="s">
        <v>25</v>
      </c>
      <c r="B22" s="23" t="n">
        <f aca="false">IFERROR(F23/B12,0)</f>
        <v>0.352692307692308</v>
      </c>
      <c r="E22" s="12"/>
      <c r="F22" s="14"/>
      <c r="G22" s="10"/>
      <c r="H22" s="12"/>
      <c r="I22" s="14"/>
      <c r="K22" s="12"/>
      <c r="L22" s="11"/>
    </row>
    <row r="23" customFormat="false" ht="15" hidden="false" customHeight="false" outlineLevel="0" collapsed="false">
      <c r="E23" s="8" t="s">
        <v>26</v>
      </c>
      <c r="F23" s="11" t="n">
        <f aca="false">SUM(F8:F22)+SUM(F27:F29)</f>
        <v>13.755</v>
      </c>
      <c r="G23" s="10"/>
      <c r="H23" s="8" t="s">
        <v>26</v>
      </c>
      <c r="I23" s="11"/>
      <c r="J23" s="6"/>
      <c r="K23" s="8" t="s">
        <v>26</v>
      </c>
      <c r="L23" s="11" t="n">
        <f aca="false">SUM(L6:L22)</f>
        <v>34522</v>
      </c>
    </row>
    <row r="24" customFormat="false" ht="15" hidden="false" customHeight="false" outlineLevel="0" collapsed="false">
      <c r="E24" s="8"/>
      <c r="F24" s="8"/>
      <c r="H24" s="8"/>
      <c r="I24" s="11"/>
      <c r="J24" s="6"/>
      <c r="K24" s="8"/>
      <c r="L24" s="17"/>
    </row>
    <row r="25" customFormat="false" ht="15" hidden="false" customHeight="false" outlineLevel="0" collapsed="false">
      <c r="E25" s="8" t="s">
        <v>25</v>
      </c>
      <c r="F25" s="23" t="n">
        <f aca="false">IFERROR(F23/B12,0)</f>
        <v>0.352692307692308</v>
      </c>
      <c r="G25" s="10"/>
      <c r="H25" s="8"/>
      <c r="I25" s="11"/>
      <c r="J25" s="6"/>
      <c r="K25" s="8" t="s">
        <v>27</v>
      </c>
      <c r="L25" s="11" t="n">
        <f aca="false">IFERROR((L23*B15)/B13,0)</f>
        <v>22.4393</v>
      </c>
    </row>
    <row r="27" customFormat="false" ht="15" hidden="false" customHeight="false" outlineLevel="0" collapsed="false">
      <c r="D27" s="8" t="s">
        <v>28</v>
      </c>
      <c r="E27" s="26" t="n">
        <v>0.045</v>
      </c>
      <c r="F27" s="22" t="n">
        <f aca="false">B12*E27</f>
        <v>1.755</v>
      </c>
      <c r="O27" s="27"/>
    </row>
    <row r="28" customFormat="false" ht="15" hidden="false" customHeight="false" outlineLevel="0" collapsed="false">
      <c r="D28" s="8" t="s">
        <v>29</v>
      </c>
      <c r="E28" s="26" t="n">
        <v>0</v>
      </c>
      <c r="F28" s="22" t="n">
        <f aca="false">B12*E28</f>
        <v>0</v>
      </c>
    </row>
    <row r="29" customFormat="false" ht="15" hidden="false" customHeight="false" outlineLevel="0" collapsed="false">
      <c r="D29" s="8" t="s">
        <v>30</v>
      </c>
      <c r="E29" s="26" t="n">
        <v>0</v>
      </c>
      <c r="F29" s="22" t="n">
        <f aca="false">B12*E29</f>
        <v>0</v>
      </c>
      <c r="K29" s="28" t="s">
        <v>31</v>
      </c>
      <c r="L29" s="29" t="n">
        <v>60000</v>
      </c>
      <c r="O29" s="27"/>
    </row>
    <row r="30" customFormat="false" ht="15" hidden="false" customHeight="false" outlineLevel="0" collapsed="false">
      <c r="H30" s="30" t="s">
        <v>32</v>
      </c>
      <c r="I30" s="30"/>
    </row>
    <row r="31" customFormat="false" ht="15" hidden="false" customHeight="false" outlineLevel="0" collapsed="false">
      <c r="H31" s="8" t="s">
        <v>2</v>
      </c>
      <c r="I31" s="11" t="n">
        <f aca="false">L25</f>
        <v>22.4393</v>
      </c>
      <c r="K31" s="31" t="s">
        <v>33</v>
      </c>
      <c r="L31" s="23" t="n">
        <f aca="false">IFERROR(L23/L29,0)</f>
        <v>0.575366666666667</v>
      </c>
    </row>
    <row r="32" customFormat="false" ht="15" hidden="false" customHeight="false" outlineLevel="0" collapsed="false">
      <c r="H32" s="8" t="s">
        <v>0</v>
      </c>
      <c r="I32" s="11" t="n">
        <f aca="false">F23</f>
        <v>13.755</v>
      </c>
    </row>
    <row r="33" customFormat="false" ht="15" hidden="false" customHeight="false" outlineLevel="0" collapsed="false">
      <c r="H33" s="8" t="s">
        <v>34</v>
      </c>
      <c r="I33" s="11" t="n">
        <f aca="false">SUM(I31+I32)*10%</f>
        <v>3.61943</v>
      </c>
    </row>
    <row r="34" customFormat="false" ht="15" hidden="false" customHeight="false" outlineLevel="0" collapsed="false">
      <c r="H34" s="8" t="s">
        <v>35</v>
      </c>
      <c r="I34" s="11" t="n">
        <f aca="false">SUM(I31:I33)</f>
        <v>39.81373</v>
      </c>
    </row>
  </sheetData>
  <mergeCells count="7">
    <mergeCell ref="E3:F3"/>
    <mergeCell ref="I3:J3"/>
    <mergeCell ref="E7:F7"/>
    <mergeCell ref="H7:I7"/>
    <mergeCell ref="K7:L7"/>
    <mergeCell ref="A11:B11"/>
    <mergeCell ref="H30:I30"/>
  </mergeCells>
  <conditionalFormatting sqref="L31">
    <cfRule type="cellIs" priority="2" operator="lessThan" aboveAverage="0" equalAverage="0" bottom="0" percent="0" rank="0" text="" dxfId="0">
      <formula>0.3</formula>
    </cfRule>
    <cfRule type="cellIs" priority="3" operator="lessThan" aboveAverage="0" equalAverage="0" bottom="0" percent="0" rank="0" text="" dxfId="1">
      <formula>0.3</formula>
    </cfRule>
    <cfRule type="cellIs" priority="4" operator="lessThan" aboveAverage="0" equalAverage="0" bottom="0" percent="0" rank="0" text="" dxfId="2">
      <formula>0.29</formula>
    </cfRule>
    <cfRule type="cellIs" priority="5" operator="lessThan" aboveAverage="0" equalAverage="0" bottom="0" percent="0" rank="0" text="" dxfId="3">
      <formula>0.3</formula>
    </cfRule>
    <cfRule type="cellIs" priority="6" operator="greaterThan" aboveAverage="0" equalAverage="0" bottom="0" percent="0" rank="0" text="" dxfId="4">
      <formula>0.4</formula>
    </cfRule>
    <cfRule type="cellIs" priority="7" operator="between" aboveAverage="0" equalAverage="0" bottom="0" percent="0" rank="0" text="" dxfId="5">
      <formula>0.3</formula>
      <formula>0.4</formula>
    </cfRule>
    <cfRule type="cellIs" priority="8" operator="lessThan" aboveAverage="0" equalAverage="0" bottom="0" percent="0" rank="0" text="" dxfId="6">
      <formula>0.35</formula>
    </cfRule>
    <cfRule type="cellIs" priority="9" operator="greaterThan" aboveAverage="0" equalAverage="0" bottom="0" percent="0" rank="0" text="" dxfId="7">
      <formula>0.35</formula>
    </cfRule>
    <cfRule type="cellIs" priority="10" operator="greaterThan" aboveAverage="0" equalAverage="0" bottom="0" percent="0" rank="0" text="" dxfId="8">
      <formula>0.35</formula>
    </cfRule>
    <cfRule type="colorScale" priority="11">
      <colorScale>
        <cfvo type="min" val="0"/>
        <cfvo type="percentile" val="0.35"/>
        <cfvo type="max" val="0"/>
        <color rgb="FFF8696B"/>
        <color rgb="FFFFEB84"/>
        <color rgb="FF63BE7B"/>
      </colorScale>
    </cfRule>
  </conditionalFormatting>
  <conditionalFormatting sqref="K31">
    <cfRule type="colorScale" priority="12">
      <colorScale>
        <cfvo type="min" val="0"/>
        <cfvo type="percent" val="35"/>
        <cfvo type="max" val="0"/>
        <color rgb="FF00B050"/>
        <color rgb="FFFFEB84"/>
        <color rgb="FFFF0000"/>
      </colorScale>
    </cfRule>
    <cfRule type="colorScale" priority="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Q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7" activeCellId="0" sqref="A7"/>
    </sheetView>
  </sheetViews>
  <sheetFormatPr defaultColWidth="9.1484375" defaultRowHeight="15" zeroHeight="false" outlineLevelRow="0" outlineLevelCol="0"/>
  <cols>
    <col collapsed="false" customWidth="true" hidden="false" outlineLevel="0" max="1" min="1" style="32" width="39.14"/>
    <col collapsed="false" customWidth="true" hidden="false" outlineLevel="0" max="2" min="2" style="32" width="14.14"/>
    <col collapsed="false" customWidth="true" hidden="false" outlineLevel="0" max="3" min="3" style="32" width="15.29"/>
    <col collapsed="false" customWidth="true" hidden="false" outlineLevel="0" max="17" min="4" style="32" width="14.14"/>
    <col collapsed="false" customWidth="false" hidden="false" outlineLevel="0" max="16384" min="18" style="32" width="9.14"/>
  </cols>
  <sheetData>
    <row r="2" customFormat="false" ht="21.75" hidden="false" customHeight="true" outlineLevel="0" collapsed="false">
      <c r="A2" s="33" t="s">
        <v>36</v>
      </c>
      <c r="B2" s="34" t="s">
        <v>37</v>
      </c>
      <c r="C2" s="35" t="n">
        <f aca="false">'Precificação Shawarma'!L23</f>
        <v>34522</v>
      </c>
      <c r="E2" s="34" t="s">
        <v>38</v>
      </c>
      <c r="F2" s="36" t="n">
        <v>0.045</v>
      </c>
      <c r="G2" s="37"/>
    </row>
    <row r="3" customFormat="false" ht="25.5" hidden="false" customHeight="true" outlineLevel="0" collapsed="false">
      <c r="B3" s="38" t="s">
        <v>39</v>
      </c>
      <c r="C3" s="39" t="n">
        <f aca="false">'Precificação Shawarma'!L29</f>
        <v>60000</v>
      </c>
      <c r="E3" s="38" t="s">
        <v>40</v>
      </c>
      <c r="F3" s="40" t="n">
        <v>0</v>
      </c>
      <c r="G3" s="37"/>
      <c r="I3" s="41"/>
    </row>
    <row r="4" customFormat="false" ht="15" hidden="false" customHeight="false" outlineLevel="0" collapsed="false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customFormat="false" ht="56.25" hidden="false" customHeight="true" outlineLevel="0" collapsed="false">
      <c r="A5" s="43" t="s">
        <v>41</v>
      </c>
      <c r="B5" s="44" t="s">
        <v>42</v>
      </c>
      <c r="C5" s="44" t="s">
        <v>43</v>
      </c>
      <c r="D5" s="44" t="s">
        <v>44</v>
      </c>
      <c r="E5" s="44" t="s">
        <v>45</v>
      </c>
      <c r="F5" s="44" t="s">
        <v>46</v>
      </c>
      <c r="G5" s="44" t="s">
        <v>47</v>
      </c>
      <c r="H5" s="44" t="s">
        <v>48</v>
      </c>
      <c r="I5" s="44" t="s">
        <v>49</v>
      </c>
      <c r="J5" s="44" t="s">
        <v>50</v>
      </c>
      <c r="K5" s="44" t="s">
        <v>51</v>
      </c>
      <c r="L5" s="44" t="s">
        <v>52</v>
      </c>
      <c r="M5" s="44" t="s">
        <v>53</v>
      </c>
      <c r="N5" s="44" t="s">
        <v>54</v>
      </c>
      <c r="O5" s="44" t="s">
        <v>55</v>
      </c>
      <c r="P5" s="44" t="s">
        <v>56</v>
      </c>
      <c r="Q5" s="44" t="s">
        <v>57</v>
      </c>
    </row>
    <row r="6" customFormat="false" ht="15" hidden="false" customHeight="false" outlineLevel="0" collapsed="false">
      <c r="A6" s="45" t="s">
        <v>58</v>
      </c>
      <c r="B6" s="46" t="n">
        <v>39</v>
      </c>
      <c r="C6" s="47" t="n">
        <v>1</v>
      </c>
      <c r="D6" s="48" t="n">
        <f aca="false">B6*C6</f>
        <v>39</v>
      </c>
      <c r="E6" s="49" t="n">
        <f aca="false">IFERROR(D6/C$3,0)</f>
        <v>0.00065</v>
      </c>
      <c r="F6" s="46" t="n">
        <v>13.75</v>
      </c>
      <c r="G6" s="50"/>
      <c r="H6" s="48" t="n">
        <f aca="false">F$2*B6</f>
        <v>1.755</v>
      </c>
      <c r="I6" s="48" t="n">
        <f aca="false">F$3*B6</f>
        <v>0</v>
      </c>
      <c r="J6" s="50" t="n">
        <f aca="false">SUM(F6:I6)</f>
        <v>15.505</v>
      </c>
      <c r="K6" s="48" t="n">
        <f aca="false">IFERROR((C$2*E6)/C6,0)</f>
        <v>22.4393</v>
      </c>
      <c r="L6" s="48" t="n">
        <f aca="false">SUM(J6:K6)</f>
        <v>37.9443</v>
      </c>
      <c r="M6" s="48" t="n">
        <f aca="false">B6-J6</f>
        <v>23.495</v>
      </c>
      <c r="N6" s="48" t="n">
        <f aca="false">C$2*E6</f>
        <v>22.4393</v>
      </c>
      <c r="O6" s="48" t="n">
        <f aca="false">B6-L6</f>
        <v>1.0557</v>
      </c>
      <c r="P6" s="51" t="n">
        <f aca="false">IFERROR(O6/L6,0)</f>
        <v>0.0278223606707727</v>
      </c>
      <c r="Q6" s="52" t="n">
        <f aca="false">IFERROR(J6/B6,0)</f>
        <v>0.397564102564103</v>
      </c>
    </row>
    <row r="7" customFormat="false" ht="15" hidden="false" customHeight="false" outlineLevel="0" collapsed="false">
      <c r="A7" s="45"/>
      <c r="B7" s="46"/>
      <c r="C7" s="47"/>
      <c r="D7" s="48" t="n">
        <f aca="false">B7*C7</f>
        <v>0</v>
      </c>
      <c r="E7" s="49" t="n">
        <f aca="false">IFERROR(D7/C$3,0)</f>
        <v>0</v>
      </c>
      <c r="F7" s="46"/>
      <c r="G7" s="50"/>
      <c r="H7" s="48" t="n">
        <f aca="false">F$2*B7</f>
        <v>0</v>
      </c>
      <c r="I7" s="48" t="n">
        <f aca="false">F$3*B7</f>
        <v>0</v>
      </c>
      <c r="J7" s="50" t="n">
        <f aca="false">SUM(F7:I7)</f>
        <v>0</v>
      </c>
      <c r="K7" s="48" t="n">
        <f aca="false">IFERROR((C$2*E7)/C7,0)</f>
        <v>0</v>
      </c>
      <c r="L7" s="48" t="n">
        <f aca="false">SUM(J7:K7)</f>
        <v>0</v>
      </c>
      <c r="M7" s="48" t="n">
        <f aca="false">B7-J7</f>
        <v>0</v>
      </c>
      <c r="N7" s="48" t="n">
        <f aca="false">C$2*E7</f>
        <v>0</v>
      </c>
      <c r="O7" s="48" t="n">
        <f aca="false">B7-L7</f>
        <v>0</v>
      </c>
      <c r="P7" s="51" t="n">
        <f aca="false">IFERROR(O7/L7,0)</f>
        <v>0</v>
      </c>
      <c r="Q7" s="52" t="n">
        <f aca="false">IFERROR(J7/B7,0)</f>
        <v>0</v>
      </c>
    </row>
    <row r="8" customFormat="false" ht="15" hidden="false" customHeight="false" outlineLevel="0" collapsed="false">
      <c r="A8" s="45"/>
      <c r="B8" s="46"/>
      <c r="C8" s="47"/>
      <c r="D8" s="48" t="n">
        <f aca="false">B8*C8</f>
        <v>0</v>
      </c>
      <c r="E8" s="49" t="n">
        <f aca="false">IFERROR(D8/C$3,0)</f>
        <v>0</v>
      </c>
      <c r="F8" s="46"/>
      <c r="G8" s="50"/>
      <c r="H8" s="48" t="n">
        <f aca="false">F$2*B8</f>
        <v>0</v>
      </c>
      <c r="I8" s="48" t="n">
        <f aca="false">F$3*B8</f>
        <v>0</v>
      </c>
      <c r="J8" s="50" t="n">
        <f aca="false">SUM(F8:I8)</f>
        <v>0</v>
      </c>
      <c r="K8" s="48" t="n">
        <f aca="false">IFERROR((C$2*E8)/C8,0)</f>
        <v>0</v>
      </c>
      <c r="L8" s="48" t="n">
        <f aca="false">SUM(J8:K8)</f>
        <v>0</v>
      </c>
      <c r="M8" s="48" t="n">
        <f aca="false">B8-J8</f>
        <v>0</v>
      </c>
      <c r="N8" s="48" t="n">
        <f aca="false">C$2*E8</f>
        <v>0</v>
      </c>
      <c r="O8" s="48" t="n">
        <f aca="false">B8-L8</f>
        <v>0</v>
      </c>
      <c r="P8" s="51" t="n">
        <f aca="false">IFERROR(O8/L8,0)</f>
        <v>0</v>
      </c>
      <c r="Q8" s="52" t="n">
        <f aca="false">IFERROR(J8/B8,0)</f>
        <v>0</v>
      </c>
    </row>
    <row r="9" customFormat="false" ht="15" hidden="false" customHeight="false" outlineLevel="0" collapsed="false">
      <c r="A9" s="45"/>
      <c r="B9" s="46"/>
      <c r="C9" s="47"/>
      <c r="D9" s="48" t="n">
        <f aca="false">B9*C9</f>
        <v>0</v>
      </c>
      <c r="E9" s="49" t="n">
        <f aca="false">IFERROR(D9/C$3,0)</f>
        <v>0</v>
      </c>
      <c r="F9" s="46"/>
      <c r="G9" s="50"/>
      <c r="H9" s="48" t="n">
        <f aca="false">F$2*B9</f>
        <v>0</v>
      </c>
      <c r="I9" s="48" t="n">
        <f aca="false">F$3*B9</f>
        <v>0</v>
      </c>
      <c r="J9" s="50" t="n">
        <f aca="false">SUM(F9:I9)</f>
        <v>0</v>
      </c>
      <c r="K9" s="48" t="n">
        <f aca="false">IFERROR((C$2*E9)/C9,0)</f>
        <v>0</v>
      </c>
      <c r="L9" s="48" t="n">
        <f aca="false">SUM(J9:K9)</f>
        <v>0</v>
      </c>
      <c r="M9" s="48" t="n">
        <f aca="false">B9-J9</f>
        <v>0</v>
      </c>
      <c r="N9" s="48" t="n">
        <f aca="false">C$2*E9</f>
        <v>0</v>
      </c>
      <c r="O9" s="48" t="n">
        <f aca="false">B9-L9</f>
        <v>0</v>
      </c>
      <c r="P9" s="51" t="n">
        <f aca="false">IFERROR(O9/L9,0)</f>
        <v>0</v>
      </c>
      <c r="Q9" s="52" t="n">
        <f aca="false">IFERROR(J9/B9,0)</f>
        <v>0</v>
      </c>
    </row>
    <row r="10" customFormat="false" ht="15" hidden="false" customHeight="false" outlineLevel="0" collapsed="false">
      <c r="A10" s="45"/>
      <c r="B10" s="46"/>
      <c r="C10" s="47"/>
      <c r="D10" s="48" t="n">
        <f aca="false">B10*C10</f>
        <v>0</v>
      </c>
      <c r="E10" s="49" t="n">
        <f aca="false">IFERROR(D10/C$3,0)</f>
        <v>0</v>
      </c>
      <c r="F10" s="46"/>
      <c r="G10" s="50"/>
      <c r="H10" s="48" t="n">
        <f aca="false">F$2*B10</f>
        <v>0</v>
      </c>
      <c r="I10" s="48" t="n">
        <f aca="false">F$3*B10</f>
        <v>0</v>
      </c>
      <c r="J10" s="50" t="n">
        <f aca="false">SUM(F10:I10)</f>
        <v>0</v>
      </c>
      <c r="K10" s="48" t="n">
        <f aca="false">IFERROR((C$2*E10)/C10,0)</f>
        <v>0</v>
      </c>
      <c r="L10" s="48" t="n">
        <f aca="false">SUM(J10:K10)</f>
        <v>0</v>
      </c>
      <c r="M10" s="48" t="n">
        <f aca="false">B10-J10</f>
        <v>0</v>
      </c>
      <c r="N10" s="48" t="n">
        <f aca="false">C$2*E10</f>
        <v>0</v>
      </c>
      <c r="O10" s="48" t="n">
        <f aca="false">B10-L10</f>
        <v>0</v>
      </c>
      <c r="P10" s="51" t="n">
        <f aca="false">IFERROR(O10/L10,0)</f>
        <v>0</v>
      </c>
      <c r="Q10" s="52" t="n">
        <f aca="false">IFERROR(J10/B10,0)</f>
        <v>0</v>
      </c>
    </row>
    <row r="11" customFormat="false" ht="15" hidden="false" customHeight="false" outlineLevel="0" collapsed="false">
      <c r="A11" s="45"/>
      <c r="B11" s="46"/>
      <c r="C11" s="47"/>
      <c r="D11" s="48" t="n">
        <f aca="false">B11*C11</f>
        <v>0</v>
      </c>
      <c r="E11" s="49" t="n">
        <f aca="false">IFERROR(D11/C$3,0)</f>
        <v>0</v>
      </c>
      <c r="F11" s="46"/>
      <c r="G11" s="50"/>
      <c r="H11" s="48" t="n">
        <f aca="false">F$2*B11</f>
        <v>0</v>
      </c>
      <c r="I11" s="48" t="n">
        <f aca="false">F$3*B11</f>
        <v>0</v>
      </c>
      <c r="J11" s="50" t="n">
        <f aca="false">SUM(F11:I11)</f>
        <v>0</v>
      </c>
      <c r="K11" s="48" t="n">
        <f aca="false">IFERROR((C$2*E11)/C11,0)</f>
        <v>0</v>
      </c>
      <c r="L11" s="48" t="n">
        <f aca="false">SUM(J11:K11)</f>
        <v>0</v>
      </c>
      <c r="M11" s="48" t="n">
        <f aca="false">B11-J11</f>
        <v>0</v>
      </c>
      <c r="N11" s="48" t="n">
        <f aca="false">C$2*E11</f>
        <v>0</v>
      </c>
      <c r="O11" s="48" t="n">
        <f aca="false">B11-L11</f>
        <v>0</v>
      </c>
      <c r="P11" s="51" t="n">
        <f aca="false">IFERROR(O11/L11,0)</f>
        <v>0</v>
      </c>
      <c r="Q11" s="52" t="n">
        <f aca="false">IFERROR(J11/B11,0)</f>
        <v>0</v>
      </c>
    </row>
    <row r="12" customFormat="false" ht="15" hidden="false" customHeight="false" outlineLevel="0" collapsed="false">
      <c r="A12" s="45"/>
      <c r="B12" s="46"/>
      <c r="C12" s="47"/>
      <c r="D12" s="48" t="n">
        <f aca="false">B12*C12</f>
        <v>0</v>
      </c>
      <c r="E12" s="49" t="n">
        <f aca="false">IFERROR(D12/C$3,0)</f>
        <v>0</v>
      </c>
      <c r="F12" s="46"/>
      <c r="G12" s="50"/>
      <c r="H12" s="48" t="n">
        <f aca="false">F$2*B12</f>
        <v>0</v>
      </c>
      <c r="I12" s="48" t="n">
        <f aca="false">F$3*B12</f>
        <v>0</v>
      </c>
      <c r="J12" s="50" t="n">
        <f aca="false">SUM(F12:I12)</f>
        <v>0</v>
      </c>
      <c r="K12" s="48" t="n">
        <f aca="false">IFERROR((C$2*E12)/C12,0)</f>
        <v>0</v>
      </c>
      <c r="L12" s="48" t="n">
        <f aca="false">SUM(J12:K12)</f>
        <v>0</v>
      </c>
      <c r="M12" s="48" t="n">
        <f aca="false">B12-J12</f>
        <v>0</v>
      </c>
      <c r="N12" s="48" t="n">
        <f aca="false">C$2*E12</f>
        <v>0</v>
      </c>
      <c r="O12" s="48" t="n">
        <f aca="false">B12-L12</f>
        <v>0</v>
      </c>
      <c r="P12" s="51" t="n">
        <f aca="false">IFERROR(O12/L12,0)</f>
        <v>0</v>
      </c>
      <c r="Q12" s="52" t="n">
        <f aca="false">IFERROR(J12/B12,0)</f>
        <v>0</v>
      </c>
    </row>
    <row r="13" customFormat="false" ht="15" hidden="false" customHeight="false" outlineLevel="0" collapsed="false">
      <c r="A13" s="45"/>
      <c r="B13" s="46"/>
      <c r="C13" s="47"/>
      <c r="D13" s="48" t="n">
        <f aca="false">B13*C13</f>
        <v>0</v>
      </c>
      <c r="E13" s="49" t="n">
        <f aca="false">IFERROR(D13/C$3,0)</f>
        <v>0</v>
      </c>
      <c r="F13" s="46"/>
      <c r="G13" s="50"/>
      <c r="H13" s="48" t="n">
        <f aca="false">F$2*B13</f>
        <v>0</v>
      </c>
      <c r="I13" s="48" t="n">
        <f aca="false">F$3*B13</f>
        <v>0</v>
      </c>
      <c r="J13" s="50" t="n">
        <f aca="false">SUM(F13:I13)</f>
        <v>0</v>
      </c>
      <c r="K13" s="48" t="n">
        <f aca="false">IFERROR((C$2*E13)/C13,0)</f>
        <v>0</v>
      </c>
      <c r="L13" s="48" t="n">
        <f aca="false">SUM(J13:K13)</f>
        <v>0</v>
      </c>
      <c r="M13" s="48" t="n">
        <f aca="false">B13-J13</f>
        <v>0</v>
      </c>
      <c r="N13" s="48" t="n">
        <f aca="false">C$2*E13</f>
        <v>0</v>
      </c>
      <c r="O13" s="48" t="n">
        <f aca="false">B13-L13</f>
        <v>0</v>
      </c>
      <c r="P13" s="51" t="n">
        <f aca="false">IFERROR(O13/L13,0)</f>
        <v>0</v>
      </c>
      <c r="Q13" s="52" t="n">
        <f aca="false">IFERROR(J13/B13,0)</f>
        <v>0</v>
      </c>
    </row>
    <row r="14" customFormat="false" ht="15" hidden="false" customHeight="false" outlineLevel="0" collapsed="false">
      <c r="A14" s="45"/>
      <c r="B14" s="46"/>
      <c r="C14" s="47"/>
      <c r="D14" s="48" t="n">
        <f aca="false">B14*C14</f>
        <v>0</v>
      </c>
      <c r="E14" s="49" t="n">
        <f aca="false">IFERROR(D14/C$3,0)</f>
        <v>0</v>
      </c>
      <c r="F14" s="46"/>
      <c r="G14" s="50"/>
      <c r="H14" s="48" t="n">
        <f aca="false">F$2*B14</f>
        <v>0</v>
      </c>
      <c r="I14" s="48" t="n">
        <f aca="false">F$3*B14</f>
        <v>0</v>
      </c>
      <c r="J14" s="50" t="n">
        <f aca="false">SUM(F14:I14)</f>
        <v>0</v>
      </c>
      <c r="K14" s="48" t="n">
        <f aca="false">IFERROR((C$2*E14)/C14,0)</f>
        <v>0</v>
      </c>
      <c r="L14" s="48" t="n">
        <f aca="false">SUM(J14:K14)</f>
        <v>0</v>
      </c>
      <c r="M14" s="48" t="n">
        <f aca="false">B14-J14</f>
        <v>0</v>
      </c>
      <c r="N14" s="48" t="n">
        <f aca="false">C$2*E14</f>
        <v>0</v>
      </c>
      <c r="O14" s="48" t="n">
        <f aca="false">B14-L14</f>
        <v>0</v>
      </c>
      <c r="P14" s="51" t="n">
        <f aca="false">IFERROR(O14/L14,0)</f>
        <v>0</v>
      </c>
      <c r="Q14" s="52" t="n">
        <f aca="false">IFERROR(J14/B14,0)</f>
        <v>0</v>
      </c>
    </row>
    <row r="15" customFormat="false" ht="15" hidden="false" customHeight="false" outlineLevel="0" collapsed="false">
      <c r="A15" s="45"/>
      <c r="B15" s="46"/>
      <c r="C15" s="47"/>
      <c r="D15" s="48" t="n">
        <f aca="false">B15*C15</f>
        <v>0</v>
      </c>
      <c r="E15" s="49" t="n">
        <f aca="false">IFERROR(D15/C$3,0)</f>
        <v>0</v>
      </c>
      <c r="F15" s="46"/>
      <c r="G15" s="50"/>
      <c r="H15" s="48" t="n">
        <f aca="false">F$2*B15</f>
        <v>0</v>
      </c>
      <c r="I15" s="48" t="n">
        <f aca="false">F$3*B15</f>
        <v>0</v>
      </c>
      <c r="J15" s="50" t="n">
        <f aca="false">SUM(F15:I15)</f>
        <v>0</v>
      </c>
      <c r="K15" s="48" t="n">
        <f aca="false">IFERROR((C$2*E15)/C15,0)</f>
        <v>0</v>
      </c>
      <c r="L15" s="48" t="n">
        <f aca="false">SUM(J15:K15)</f>
        <v>0</v>
      </c>
      <c r="M15" s="48" t="n">
        <f aca="false">B15-J15</f>
        <v>0</v>
      </c>
      <c r="N15" s="48" t="n">
        <f aca="false">C$2*E15</f>
        <v>0</v>
      </c>
      <c r="O15" s="48" t="n">
        <f aca="false">B15-L15</f>
        <v>0</v>
      </c>
      <c r="P15" s="51" t="n">
        <f aca="false">IFERROR(O15/L15,0)</f>
        <v>0</v>
      </c>
      <c r="Q15" s="52" t="n">
        <f aca="false">IFERROR(J15/B15,0)</f>
        <v>0</v>
      </c>
    </row>
    <row r="16" customFormat="false" ht="15" hidden="false" customHeight="false" outlineLevel="0" collapsed="false">
      <c r="A16" s="45"/>
      <c r="B16" s="46"/>
      <c r="C16" s="47"/>
      <c r="D16" s="48" t="n">
        <f aca="false">B16*C16</f>
        <v>0</v>
      </c>
      <c r="E16" s="49" t="n">
        <f aca="false">IFERROR(D16/C$3,0)</f>
        <v>0</v>
      </c>
      <c r="F16" s="46"/>
      <c r="G16" s="50"/>
      <c r="H16" s="48" t="n">
        <f aca="false">F$2*B16</f>
        <v>0</v>
      </c>
      <c r="I16" s="48" t="n">
        <f aca="false">F$3*B16</f>
        <v>0</v>
      </c>
      <c r="J16" s="50" t="n">
        <f aca="false">SUM(F16:I16)</f>
        <v>0</v>
      </c>
      <c r="K16" s="48" t="n">
        <f aca="false">IFERROR((C$2*E16)/C16,0)</f>
        <v>0</v>
      </c>
      <c r="L16" s="48" t="n">
        <f aca="false">SUM(J16:K16)</f>
        <v>0</v>
      </c>
      <c r="M16" s="48" t="n">
        <f aca="false">B16-J16</f>
        <v>0</v>
      </c>
      <c r="N16" s="48" t="n">
        <f aca="false">C$2*E16</f>
        <v>0</v>
      </c>
      <c r="O16" s="48" t="n">
        <f aca="false">B16-L16</f>
        <v>0</v>
      </c>
      <c r="P16" s="51" t="n">
        <f aca="false">IFERROR(O16/L16,0)</f>
        <v>0</v>
      </c>
      <c r="Q16" s="52" t="n">
        <f aca="false">IFERROR(J16/B16,0)</f>
        <v>0</v>
      </c>
    </row>
    <row r="17" customFormat="false" ht="15" hidden="false" customHeight="false" outlineLevel="0" collapsed="false">
      <c r="A17" s="45"/>
      <c r="B17" s="46"/>
      <c r="C17" s="47"/>
      <c r="D17" s="48" t="n">
        <f aca="false">B17*C17</f>
        <v>0</v>
      </c>
      <c r="E17" s="49" t="n">
        <f aca="false">IFERROR(D17/C$3,0)</f>
        <v>0</v>
      </c>
      <c r="F17" s="46"/>
      <c r="G17" s="50"/>
      <c r="H17" s="48" t="n">
        <f aca="false">F$2*B17</f>
        <v>0</v>
      </c>
      <c r="I17" s="48" t="n">
        <f aca="false">F$3*B17</f>
        <v>0</v>
      </c>
      <c r="J17" s="50" t="n">
        <f aca="false">SUM(F17:I17)</f>
        <v>0</v>
      </c>
      <c r="K17" s="48" t="n">
        <f aca="false">IFERROR((C$2*E17)/C17,0)</f>
        <v>0</v>
      </c>
      <c r="L17" s="48" t="n">
        <f aca="false">SUM(J17:K17)</f>
        <v>0</v>
      </c>
      <c r="M17" s="48" t="n">
        <f aca="false">B17-J17</f>
        <v>0</v>
      </c>
      <c r="N17" s="48" t="n">
        <f aca="false">C$2*E17</f>
        <v>0</v>
      </c>
      <c r="O17" s="48" t="n">
        <f aca="false">B17-L17</f>
        <v>0</v>
      </c>
      <c r="P17" s="51" t="n">
        <f aca="false">IFERROR(O17/L17,0)</f>
        <v>0</v>
      </c>
      <c r="Q17" s="52" t="n">
        <f aca="false">IFERROR(J17/B17,0)</f>
        <v>0</v>
      </c>
    </row>
    <row r="18" customFormat="false" ht="15" hidden="false" customHeight="false" outlineLevel="0" collapsed="false">
      <c r="A18" s="45"/>
      <c r="B18" s="46"/>
      <c r="C18" s="47"/>
      <c r="D18" s="48" t="n">
        <f aca="false">B18*C18</f>
        <v>0</v>
      </c>
      <c r="E18" s="49" t="n">
        <f aca="false">IFERROR(D18/C$3,0)</f>
        <v>0</v>
      </c>
      <c r="F18" s="46"/>
      <c r="G18" s="50"/>
      <c r="H18" s="48" t="n">
        <f aca="false">F$2*B18</f>
        <v>0</v>
      </c>
      <c r="I18" s="48" t="n">
        <f aca="false">F$3*B18</f>
        <v>0</v>
      </c>
      <c r="J18" s="50" t="n">
        <f aca="false">SUM(F18:I18)</f>
        <v>0</v>
      </c>
      <c r="K18" s="48" t="n">
        <f aca="false">IFERROR((C$2*E18)/C18,0)</f>
        <v>0</v>
      </c>
      <c r="L18" s="48" t="n">
        <f aca="false">SUM(J18:K18)</f>
        <v>0</v>
      </c>
      <c r="M18" s="48" t="n">
        <f aca="false">B18-J18</f>
        <v>0</v>
      </c>
      <c r="N18" s="48" t="n">
        <f aca="false">C$2*E18</f>
        <v>0</v>
      </c>
      <c r="O18" s="48" t="n">
        <f aca="false">B18-L18</f>
        <v>0</v>
      </c>
      <c r="P18" s="51" t="n">
        <f aca="false">IFERROR(O18/L18,0)</f>
        <v>0</v>
      </c>
      <c r="Q18" s="52" t="n">
        <f aca="false">IFERROR(J18/B18,0)</f>
        <v>0</v>
      </c>
    </row>
    <row r="19" customFormat="false" ht="15" hidden="false" customHeight="false" outlineLevel="0" collapsed="false">
      <c r="A19" s="45"/>
      <c r="B19" s="46"/>
      <c r="C19" s="47"/>
      <c r="D19" s="48" t="n">
        <f aca="false">B19*C19</f>
        <v>0</v>
      </c>
      <c r="E19" s="49" t="n">
        <f aca="false">IFERROR(D19/C$3,0)</f>
        <v>0</v>
      </c>
      <c r="F19" s="46"/>
      <c r="G19" s="50"/>
      <c r="H19" s="48" t="n">
        <f aca="false">F$2*B19</f>
        <v>0</v>
      </c>
      <c r="I19" s="48" t="n">
        <f aca="false">F$3*B19</f>
        <v>0</v>
      </c>
      <c r="J19" s="50" t="n">
        <f aca="false">SUM(F19:I19)</f>
        <v>0</v>
      </c>
      <c r="K19" s="48" t="n">
        <f aca="false">IFERROR((C$2*E19)/C19,0)</f>
        <v>0</v>
      </c>
      <c r="L19" s="48" t="n">
        <f aca="false">SUM(J19:K19)</f>
        <v>0</v>
      </c>
      <c r="M19" s="48" t="n">
        <f aca="false">B19-J19</f>
        <v>0</v>
      </c>
      <c r="N19" s="48" t="n">
        <f aca="false">C$2*E19</f>
        <v>0</v>
      </c>
      <c r="O19" s="48" t="n">
        <f aca="false">B19-L19</f>
        <v>0</v>
      </c>
      <c r="P19" s="51" t="n">
        <f aca="false">IFERROR(O19/L19,0)</f>
        <v>0</v>
      </c>
      <c r="Q19" s="52" t="n">
        <f aca="false">IFERROR(J19/B19,0)</f>
        <v>0</v>
      </c>
    </row>
    <row r="20" customFormat="false" ht="15" hidden="false" customHeight="false" outlineLevel="0" collapsed="false">
      <c r="A20" s="45"/>
      <c r="B20" s="46"/>
      <c r="C20" s="47"/>
      <c r="D20" s="48" t="n">
        <f aca="false">B20*C20</f>
        <v>0</v>
      </c>
      <c r="E20" s="49" t="n">
        <f aca="false">IFERROR(D20/C$3,0)</f>
        <v>0</v>
      </c>
      <c r="F20" s="46"/>
      <c r="G20" s="50"/>
      <c r="H20" s="48" t="n">
        <f aca="false">F$2*B20</f>
        <v>0</v>
      </c>
      <c r="I20" s="48" t="n">
        <f aca="false">F$3*B20</f>
        <v>0</v>
      </c>
      <c r="J20" s="50" t="n">
        <f aca="false">SUM(F20:I20)</f>
        <v>0</v>
      </c>
      <c r="K20" s="48" t="n">
        <f aca="false">IFERROR((C$2*E20)/C20,0)</f>
        <v>0</v>
      </c>
      <c r="L20" s="48" t="n">
        <f aca="false">SUM(J20:K20)</f>
        <v>0</v>
      </c>
      <c r="M20" s="48" t="n">
        <f aca="false">B20-J20</f>
        <v>0</v>
      </c>
      <c r="N20" s="48" t="n">
        <f aca="false">C$2*E20</f>
        <v>0</v>
      </c>
      <c r="O20" s="48" t="n">
        <f aca="false">B20-L20</f>
        <v>0</v>
      </c>
      <c r="P20" s="51" t="n">
        <f aca="false">IFERROR(O20/L20,0)</f>
        <v>0</v>
      </c>
      <c r="Q20" s="52" t="n">
        <f aca="false">IFERROR(J20/B20,0)</f>
        <v>0</v>
      </c>
    </row>
    <row r="21" customFormat="false" ht="15" hidden="false" customHeight="false" outlineLevel="0" collapsed="false">
      <c r="A21" s="45"/>
      <c r="B21" s="46"/>
      <c r="C21" s="47"/>
      <c r="D21" s="48" t="n">
        <f aca="false">B21*C21</f>
        <v>0</v>
      </c>
      <c r="E21" s="49" t="n">
        <f aca="false">IFERROR(D21/C$3,0)</f>
        <v>0</v>
      </c>
      <c r="F21" s="46"/>
      <c r="G21" s="50"/>
      <c r="H21" s="48" t="n">
        <f aca="false">F$2*B21</f>
        <v>0</v>
      </c>
      <c r="I21" s="48" t="n">
        <f aca="false">F$3*B21</f>
        <v>0</v>
      </c>
      <c r="J21" s="50" t="n">
        <f aca="false">SUM(F21:I21)</f>
        <v>0</v>
      </c>
      <c r="K21" s="48" t="n">
        <f aca="false">IFERROR((C$2*E21)/C21,0)</f>
        <v>0</v>
      </c>
      <c r="L21" s="48" t="n">
        <f aca="false">SUM(J21:K21)</f>
        <v>0</v>
      </c>
      <c r="M21" s="48" t="n">
        <f aca="false">B21-J21</f>
        <v>0</v>
      </c>
      <c r="N21" s="48" t="n">
        <f aca="false">C$2*E21</f>
        <v>0</v>
      </c>
      <c r="O21" s="48" t="n">
        <f aca="false">B21-L21</f>
        <v>0</v>
      </c>
      <c r="P21" s="51" t="n">
        <f aca="false">IFERROR(O21/L21,0)</f>
        <v>0</v>
      </c>
      <c r="Q21" s="52" t="n">
        <f aca="false">IFERROR(J21/B21,0)</f>
        <v>0</v>
      </c>
    </row>
    <row r="22" customFormat="false" ht="15" hidden="false" customHeight="false" outlineLevel="0" collapsed="false">
      <c r="A22" s="45"/>
      <c r="B22" s="46"/>
      <c r="C22" s="47"/>
      <c r="D22" s="48" t="n">
        <f aca="false">B22*C22</f>
        <v>0</v>
      </c>
      <c r="E22" s="49" t="n">
        <f aca="false">IFERROR(D22/C$3,0)</f>
        <v>0</v>
      </c>
      <c r="F22" s="46"/>
      <c r="G22" s="50"/>
      <c r="H22" s="48" t="n">
        <f aca="false">F$2*B22</f>
        <v>0</v>
      </c>
      <c r="I22" s="48" t="n">
        <f aca="false">F$3*B22</f>
        <v>0</v>
      </c>
      <c r="J22" s="50" t="n">
        <f aca="false">SUM(F22:I22)</f>
        <v>0</v>
      </c>
      <c r="K22" s="48" t="n">
        <f aca="false">IFERROR((C$2*E22)/C22,0)</f>
        <v>0</v>
      </c>
      <c r="L22" s="48" t="n">
        <f aca="false">SUM(J22:K22)</f>
        <v>0</v>
      </c>
      <c r="M22" s="48" t="n">
        <f aca="false">B22-J22</f>
        <v>0</v>
      </c>
      <c r="N22" s="48" t="n">
        <f aca="false">C$2*E22</f>
        <v>0</v>
      </c>
      <c r="O22" s="48" t="n">
        <f aca="false">B22-L22</f>
        <v>0</v>
      </c>
      <c r="P22" s="51" t="n">
        <f aca="false">IFERROR(O22/L22,0)</f>
        <v>0</v>
      </c>
      <c r="Q22" s="52" t="n">
        <f aca="false">IFERROR(J22/B22,0)</f>
        <v>0</v>
      </c>
    </row>
    <row r="23" customFormat="false" ht="15" hidden="false" customHeight="false" outlineLevel="0" collapsed="false">
      <c r="A23" s="45"/>
      <c r="B23" s="46"/>
      <c r="C23" s="47"/>
      <c r="D23" s="48" t="n">
        <f aca="false">B23*C23</f>
        <v>0</v>
      </c>
      <c r="E23" s="49" t="n">
        <f aca="false">IFERROR(D23/C$3,0)</f>
        <v>0</v>
      </c>
      <c r="F23" s="46"/>
      <c r="G23" s="50"/>
      <c r="H23" s="48" t="n">
        <f aca="false">F$2*B23</f>
        <v>0</v>
      </c>
      <c r="I23" s="48" t="n">
        <f aca="false">F$3*B23</f>
        <v>0</v>
      </c>
      <c r="J23" s="50" t="n">
        <f aca="false">SUM(F23:I23)</f>
        <v>0</v>
      </c>
      <c r="K23" s="48" t="n">
        <f aca="false">IFERROR((C$2*E23)/C23,0)</f>
        <v>0</v>
      </c>
      <c r="L23" s="48" t="n">
        <f aca="false">SUM(J23:K23)</f>
        <v>0</v>
      </c>
      <c r="M23" s="48" t="n">
        <f aca="false">B23-J23</f>
        <v>0</v>
      </c>
      <c r="N23" s="48" t="n">
        <f aca="false">C$2*E23</f>
        <v>0</v>
      </c>
      <c r="O23" s="48" t="n">
        <f aca="false">B23-L23</f>
        <v>0</v>
      </c>
      <c r="P23" s="51" t="n">
        <f aca="false">IFERROR(O23/L23,0)</f>
        <v>0</v>
      </c>
      <c r="Q23" s="52" t="n">
        <f aca="false">IFERROR(J23/B23,0)</f>
        <v>0</v>
      </c>
    </row>
    <row r="24" customFormat="false" ht="15" hidden="false" customHeight="false" outlineLevel="0" collapsed="false">
      <c r="A24" s="45"/>
      <c r="B24" s="46"/>
      <c r="C24" s="47"/>
      <c r="D24" s="48" t="n">
        <f aca="false">B24*C24</f>
        <v>0</v>
      </c>
      <c r="E24" s="49" t="n">
        <f aca="false">IFERROR(D24/C$3,0)</f>
        <v>0</v>
      </c>
      <c r="F24" s="46"/>
      <c r="G24" s="50"/>
      <c r="H24" s="48" t="n">
        <f aca="false">F$2*B24</f>
        <v>0</v>
      </c>
      <c r="I24" s="48" t="n">
        <f aca="false">F$3*B24</f>
        <v>0</v>
      </c>
      <c r="J24" s="50" t="n">
        <f aca="false">SUM(F24:I24)</f>
        <v>0</v>
      </c>
      <c r="K24" s="48" t="n">
        <f aca="false">IFERROR((C$2*E24)/C24,0)</f>
        <v>0</v>
      </c>
      <c r="L24" s="48" t="n">
        <f aca="false">SUM(J24:K24)</f>
        <v>0</v>
      </c>
      <c r="M24" s="48" t="n">
        <f aca="false">B24-J24</f>
        <v>0</v>
      </c>
      <c r="N24" s="48" t="n">
        <f aca="false">C$2*E24</f>
        <v>0</v>
      </c>
      <c r="O24" s="48" t="n">
        <f aca="false">B24-L24</f>
        <v>0</v>
      </c>
      <c r="P24" s="51" t="n">
        <f aca="false">IFERROR(O24/L24,0)</f>
        <v>0</v>
      </c>
      <c r="Q24" s="52" t="n">
        <f aca="false">IFERROR(J24/B24,0)</f>
        <v>0</v>
      </c>
    </row>
    <row r="25" customFormat="false" ht="15" hidden="false" customHeight="false" outlineLevel="0" collapsed="false">
      <c r="A25" s="45"/>
      <c r="B25" s="46"/>
      <c r="C25" s="47"/>
      <c r="D25" s="48" t="n">
        <f aca="false">B25*C25</f>
        <v>0</v>
      </c>
      <c r="E25" s="49" t="n">
        <f aca="false">IFERROR(D25/C$3,0)</f>
        <v>0</v>
      </c>
      <c r="F25" s="46"/>
      <c r="G25" s="50"/>
      <c r="H25" s="48" t="n">
        <f aca="false">F$2*B25</f>
        <v>0</v>
      </c>
      <c r="I25" s="48" t="n">
        <f aca="false">F$3*B25</f>
        <v>0</v>
      </c>
      <c r="J25" s="50" t="n">
        <f aca="false">SUM(F25:I25)</f>
        <v>0</v>
      </c>
      <c r="K25" s="48" t="n">
        <f aca="false">IFERROR((C$2*E25)/C25,0)</f>
        <v>0</v>
      </c>
      <c r="L25" s="48" t="n">
        <f aca="false">SUM(J25:K25)</f>
        <v>0</v>
      </c>
      <c r="M25" s="48" t="n">
        <f aca="false">B25-J25</f>
        <v>0</v>
      </c>
      <c r="N25" s="48" t="n">
        <f aca="false">C$2*E25</f>
        <v>0</v>
      </c>
      <c r="O25" s="48" t="n">
        <f aca="false">B25-L25</f>
        <v>0</v>
      </c>
      <c r="P25" s="51" t="n">
        <f aca="false">IFERROR(O25/L25,0)</f>
        <v>0</v>
      </c>
      <c r="Q25" s="52" t="n">
        <f aca="false">IFERROR(J25/B25,0)</f>
        <v>0</v>
      </c>
    </row>
    <row r="26" customFormat="false" ht="15" hidden="false" customHeight="false" outlineLevel="0" collapsed="false">
      <c r="A26" s="45"/>
      <c r="B26" s="46"/>
      <c r="C26" s="47"/>
      <c r="D26" s="48" t="n">
        <f aca="false">B26*C26</f>
        <v>0</v>
      </c>
      <c r="E26" s="49" t="n">
        <f aca="false">IFERROR(D26/C$3,0)</f>
        <v>0</v>
      </c>
      <c r="F26" s="46"/>
      <c r="G26" s="50"/>
      <c r="H26" s="48" t="n">
        <f aca="false">F$2*B26</f>
        <v>0</v>
      </c>
      <c r="I26" s="48" t="n">
        <f aca="false">F$3*B26</f>
        <v>0</v>
      </c>
      <c r="J26" s="50" t="n">
        <f aca="false">SUM(F26:I26)</f>
        <v>0</v>
      </c>
      <c r="K26" s="48" t="n">
        <f aca="false">IFERROR((C$2*E26)/C26,0)</f>
        <v>0</v>
      </c>
      <c r="L26" s="48" t="n">
        <f aca="false">SUM(J26:K26)</f>
        <v>0</v>
      </c>
      <c r="M26" s="48" t="n">
        <f aca="false">B26-J26</f>
        <v>0</v>
      </c>
      <c r="N26" s="48" t="n">
        <f aca="false">C$2*E26</f>
        <v>0</v>
      </c>
      <c r="O26" s="48" t="n">
        <f aca="false">B26-L26</f>
        <v>0</v>
      </c>
      <c r="P26" s="51" t="n">
        <f aca="false">IFERROR(O26/L26,0)</f>
        <v>0</v>
      </c>
      <c r="Q26" s="52" t="n">
        <f aca="false">IFERROR(J26/B26,0)</f>
        <v>0</v>
      </c>
    </row>
    <row r="27" customFormat="false" ht="15" hidden="false" customHeight="false" outlineLevel="0" collapsed="false">
      <c r="A27" s="45"/>
      <c r="B27" s="46"/>
      <c r="C27" s="47"/>
      <c r="D27" s="48" t="n">
        <f aca="false">B27*C27</f>
        <v>0</v>
      </c>
      <c r="E27" s="49" t="n">
        <f aca="false">IFERROR(D27/C$3,0)</f>
        <v>0</v>
      </c>
      <c r="F27" s="46"/>
      <c r="G27" s="50"/>
      <c r="H27" s="48" t="n">
        <f aca="false">F$2*B27</f>
        <v>0</v>
      </c>
      <c r="I27" s="48" t="n">
        <f aca="false">F$3*B27</f>
        <v>0</v>
      </c>
      <c r="J27" s="50" t="n">
        <f aca="false">SUM(F27:I27)</f>
        <v>0</v>
      </c>
      <c r="K27" s="48" t="n">
        <f aca="false">IFERROR((C$2*E27)/C27,0)</f>
        <v>0</v>
      </c>
      <c r="L27" s="48" t="n">
        <f aca="false">SUM(J27:K27)</f>
        <v>0</v>
      </c>
      <c r="M27" s="48" t="n">
        <f aca="false">B27-J27</f>
        <v>0</v>
      </c>
      <c r="N27" s="48" t="n">
        <f aca="false">C$2*E27</f>
        <v>0</v>
      </c>
      <c r="O27" s="48" t="n">
        <f aca="false">B27-L27</f>
        <v>0</v>
      </c>
      <c r="P27" s="51" t="n">
        <f aca="false">IFERROR(O27/L27,0)</f>
        <v>0</v>
      </c>
      <c r="Q27" s="52" t="n">
        <f aca="false">IFERROR(J27/B27,0)</f>
        <v>0</v>
      </c>
    </row>
    <row r="28" customFormat="false" ht="15" hidden="false" customHeight="false" outlineLevel="0" collapsed="false">
      <c r="A28" s="45"/>
      <c r="B28" s="46"/>
      <c r="C28" s="47"/>
      <c r="D28" s="48" t="n">
        <f aca="false">B28*C28</f>
        <v>0</v>
      </c>
      <c r="E28" s="49" t="n">
        <f aca="false">IFERROR(D28/C$3,0)</f>
        <v>0</v>
      </c>
      <c r="F28" s="46"/>
      <c r="G28" s="50"/>
      <c r="H28" s="48" t="n">
        <f aca="false">F$2*B28</f>
        <v>0</v>
      </c>
      <c r="I28" s="48" t="n">
        <f aca="false">F$3*B28</f>
        <v>0</v>
      </c>
      <c r="J28" s="50" t="n">
        <f aca="false">SUM(F28:I28)</f>
        <v>0</v>
      </c>
      <c r="K28" s="48" t="n">
        <f aca="false">IFERROR((C$2*E28)/C28,0)</f>
        <v>0</v>
      </c>
      <c r="L28" s="48" t="n">
        <f aca="false">SUM(J28:K28)</f>
        <v>0</v>
      </c>
      <c r="M28" s="48" t="n">
        <f aca="false">B28-J28</f>
        <v>0</v>
      </c>
      <c r="N28" s="48" t="n">
        <f aca="false">C$2*E28</f>
        <v>0</v>
      </c>
      <c r="O28" s="48" t="n">
        <f aca="false">B28-L28</f>
        <v>0</v>
      </c>
      <c r="P28" s="51" t="n">
        <f aca="false">IFERROR(O28/L28,0)</f>
        <v>0</v>
      </c>
      <c r="Q28" s="52" t="n">
        <f aca="false">IFERROR(J28/B28,0)</f>
        <v>0</v>
      </c>
    </row>
    <row r="29" customFormat="false" ht="15" hidden="false" customHeight="false" outlineLevel="0" collapsed="false">
      <c r="A29" s="45"/>
      <c r="B29" s="46"/>
      <c r="C29" s="47"/>
      <c r="D29" s="48" t="n">
        <f aca="false">B29*C29</f>
        <v>0</v>
      </c>
      <c r="E29" s="49" t="n">
        <f aca="false">IFERROR(D29/C$3,0)</f>
        <v>0</v>
      </c>
      <c r="F29" s="46"/>
      <c r="G29" s="50"/>
      <c r="H29" s="48" t="n">
        <f aca="false">F$2*B29</f>
        <v>0</v>
      </c>
      <c r="I29" s="48" t="n">
        <f aca="false">F$3*B29</f>
        <v>0</v>
      </c>
      <c r="J29" s="50" t="n">
        <f aca="false">SUM(F29:I29)</f>
        <v>0</v>
      </c>
      <c r="K29" s="48" t="n">
        <f aca="false">IFERROR((C$2*E29)/C29,0)</f>
        <v>0</v>
      </c>
      <c r="L29" s="48" t="n">
        <f aca="false">SUM(J29:K29)</f>
        <v>0</v>
      </c>
      <c r="M29" s="48" t="n">
        <f aca="false">B29-J29</f>
        <v>0</v>
      </c>
      <c r="N29" s="48" t="n">
        <f aca="false">C$2*E29</f>
        <v>0</v>
      </c>
      <c r="O29" s="48" t="n">
        <f aca="false">B29-L29</f>
        <v>0</v>
      </c>
      <c r="P29" s="51" t="n">
        <f aca="false">IFERROR(O29/L29,0)</f>
        <v>0</v>
      </c>
      <c r="Q29" s="52" t="n">
        <f aca="false">IFERROR(J29/B29,0)</f>
        <v>0</v>
      </c>
    </row>
    <row r="30" customFormat="false" ht="15" hidden="false" customHeight="false" outlineLevel="0" collapsed="false">
      <c r="A30" s="53"/>
      <c r="B30" s="54"/>
      <c r="C30" s="55"/>
      <c r="D30" s="56" t="n">
        <f aca="false">B30*C30</f>
        <v>0</v>
      </c>
      <c r="E30" s="57" t="n">
        <f aca="false">IFERROR(D30/C$3,0)</f>
        <v>0</v>
      </c>
      <c r="F30" s="54"/>
      <c r="G30" s="58"/>
      <c r="H30" s="56" t="n">
        <f aca="false">F$2*B30</f>
        <v>0</v>
      </c>
      <c r="I30" s="56" t="n">
        <f aca="false">F$3*B30</f>
        <v>0</v>
      </c>
      <c r="J30" s="58" t="n">
        <f aca="false">SUM(F30:I30)</f>
        <v>0</v>
      </c>
      <c r="K30" s="56" t="n">
        <f aca="false">IFERROR((C$2*E30)/C30,0)</f>
        <v>0</v>
      </c>
      <c r="L30" s="56" t="n">
        <f aca="false">SUM(J30:K30)</f>
        <v>0</v>
      </c>
      <c r="M30" s="56" t="n">
        <f aca="false">B30-J30</f>
        <v>0</v>
      </c>
      <c r="N30" s="56" t="n">
        <f aca="false">C$2*E30</f>
        <v>0</v>
      </c>
      <c r="O30" s="56" t="n">
        <f aca="false">B30-L30</f>
        <v>0</v>
      </c>
      <c r="P30" s="59" t="n">
        <f aca="false">IFERROR(O30/L30,0)</f>
        <v>0</v>
      </c>
      <c r="Q30" s="60" t="n">
        <f aca="false">IFERROR(J30/B30,0)</f>
        <v>0</v>
      </c>
    </row>
  </sheetData>
  <autoFilter ref="A5:Q5"/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</TotalTime>
  <Application>LibreOffice/7.5.4.2$Windows_X86_64 LibreOffice_project/36ccfdc35048b057fd9854c757a8b67ec53977b6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2023-12-09T16:29:00Z</dcterms:created>
  <dc:creator>MATHEUS IOTOTICO CASTRO COUTINHO</dc:creator>
  <dc:description/>
  <dc:language>pt-BR</dc:language>
  <cp:lastModifiedBy/>
  <dcterms:modified xsi:type="dcterms:W3CDTF">2025-03-21T15:03:53Z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1046-10.2.0.5871</vt:lpwstr>
  </property>
</Properties>
</file>